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615" windowHeight="12210" tabRatio="727" activeTab="0"/>
  </bookViews>
  <sheets>
    <sheet name="표지" sheetId="1" r:id="rId1"/>
    <sheet name="견적서" sheetId="2" r:id="rId2"/>
    <sheet name="원가계산서" sheetId="3" r:id="rId3"/>
    <sheet name="내역집계표" sheetId="4" r:id="rId4"/>
    <sheet name="세부내역서-PGS+ECA3G" sheetId="5" r:id="rId5"/>
    <sheet name="단가비교표" sheetId="6" r:id="rId6"/>
    <sheet name="일위대가표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Fill" hidden="1">#REF!</definedName>
    <definedName name="_Order1" hidden="1">255</definedName>
    <definedName name="_Order2" hidden="1">255</definedName>
    <definedName name="단가조사표">#REF!</definedName>
    <definedName name="대지저항율계산">#REF!</definedName>
    <definedName name="ㅁ">#REF!</definedName>
    <definedName name="ㅁ1">#REF!</definedName>
    <definedName name="ㅁ2">'[5]경산'!#REF!</definedName>
    <definedName name="ㅁ331">#REF!</definedName>
    <definedName name="ㅁ60">'[6]직노'!#REF!</definedName>
    <definedName name="이상">#REF!</definedName>
    <definedName name="일의01">'[6]직노'!#REF!</definedName>
    <definedName name="일의02">'[6]직노'!#REF!</definedName>
    <definedName name="청마총괄">'[8]직노'!#REF!</definedName>
    <definedName name="청마총괄1">'[8]직노'!#REF!</definedName>
    <definedName name="총괄표">'[8]직노'!#REF!</definedName>
    <definedName name="취수">'[6]직노'!#REF!</definedName>
    <definedName name="취수장">#REF!</definedName>
    <definedName name="ㅎ314">#REF!</definedName>
    <definedName name="A">#REF!</definedName>
    <definedName name="AAA">#REF!</definedName>
    <definedName name="D">#REF!</definedName>
    <definedName name="danga">'[11]danga'!$A$1:$M$235</definedName>
    <definedName name="ilch">'[11]ilch'!$A$3:$M$25</definedName>
    <definedName name="L">#REF!</definedName>
    <definedName name="print">#REF!</definedName>
    <definedName name="_xlnm.Print_Area" localSheetId="1">'견적서'!$A$1:$J$31</definedName>
    <definedName name="_xlnm.Print_Area" localSheetId="3">'내역집계표'!$A$1:$K$16</definedName>
    <definedName name="_xlnm.Print_Area" localSheetId="5">'단가비교표'!$A$1:$J$21</definedName>
    <definedName name="_xlnm.Print_Area" localSheetId="4">'세부내역서-PGS+ECA3G'!$A$1:$J$23</definedName>
    <definedName name="_xlnm.Print_Area" localSheetId="2">'원가계산서'!$A$1:$G$25</definedName>
    <definedName name="_xlnm.Print_Area" localSheetId="6">'일위대가표'!$A$1:$M$89</definedName>
    <definedName name="_xlnm.Print_Titles" localSheetId="6">'일위대가표'!$11:$12</definedName>
    <definedName name="Q">#REF!</definedName>
    <definedName name="sanch_2">#REF!</definedName>
    <definedName name="sanch_3">#REF!</definedName>
    <definedName name="sanch_4">#REF!</definedName>
  </definedNames>
  <calcPr fullCalcOnLoad="1"/>
</workbook>
</file>

<file path=xl/sharedStrings.xml><?xml version="1.0" encoding="utf-8"?>
<sst xmlns="http://schemas.openxmlformats.org/spreadsheetml/2006/main" count="417" uniqueCount="271">
  <si>
    <t xml:space="preserve">        ㈜그라운드</t>
  </si>
  <si>
    <t>견           적           서</t>
  </si>
  <si>
    <t>수        신 :</t>
  </si>
  <si>
    <t xml:space="preserve">    사업번호  214 - 86 - 74269</t>
  </si>
  <si>
    <t>참        조 :</t>
  </si>
  <si>
    <t xml:space="preserve"> </t>
  </si>
  <si>
    <t xml:space="preserve">    공사면허  정보통신공사업제113069 호</t>
  </si>
  <si>
    <t xml:space="preserve">    대표이사      우    제    욱 (인)</t>
  </si>
  <si>
    <t>제  출   일 :</t>
  </si>
  <si>
    <t xml:space="preserve">    대표전화   080- 558- 8800     Fax)02-572-3224</t>
  </si>
  <si>
    <t xml:space="preserve">    http  ://www.ground.co.kr </t>
  </si>
  <si>
    <t xml:space="preserve"> 아래와 같이 견적을 제출합니다.</t>
  </si>
  <si>
    <t xml:space="preserve">    종   목: 건설, 제조, 접지 및 피뢰제품</t>
  </si>
  <si>
    <t xml:space="preserve"> 공  사  명 :</t>
  </si>
  <si>
    <t xml:space="preserve"> 구       분</t>
  </si>
  <si>
    <t>구    성    비</t>
  </si>
  <si>
    <t>단   위</t>
  </si>
  <si>
    <t>금                     액</t>
  </si>
  <si>
    <t>비  고</t>
  </si>
  <si>
    <t xml:space="preserve"> 재 료  비</t>
  </si>
  <si>
    <t xml:space="preserve"> 노 무  비</t>
  </si>
  <si>
    <t xml:space="preserve"> 소      계</t>
  </si>
  <si>
    <t xml:space="preserve"> 경      비</t>
  </si>
  <si>
    <t xml:space="preserve"> 일반관리비</t>
  </si>
  <si>
    <t xml:space="preserve"> 이       윤</t>
  </si>
  <si>
    <t xml:space="preserve"> 소       계</t>
  </si>
  <si>
    <t xml:space="preserve"> 합 계 금 액</t>
  </si>
  <si>
    <t xml:space="preserve"> 부가가치세</t>
  </si>
  <si>
    <t xml:space="preserve"> 총         계</t>
  </si>
  <si>
    <t xml:space="preserve"> 특기사항</t>
  </si>
  <si>
    <t>공   사   원   가    계   산   서</t>
  </si>
  <si>
    <t>공   사   명 :</t>
  </si>
  <si>
    <t>구                  분</t>
  </si>
  <si>
    <t>금       액</t>
  </si>
  <si>
    <t>산출근거</t>
  </si>
  <si>
    <t>비 고</t>
  </si>
  <si>
    <t xml:space="preserve">
순
공
사
원
가
</t>
  </si>
  <si>
    <t xml:space="preserve">
재
료
비
</t>
  </si>
  <si>
    <t>직접 재료비</t>
  </si>
  <si>
    <t>간접 재료비</t>
  </si>
  <si>
    <t>작업부산물</t>
  </si>
  <si>
    <t>소       계(1)</t>
  </si>
  <si>
    <t xml:space="preserve">
노
무
비
</t>
  </si>
  <si>
    <t>직접 노무비</t>
  </si>
  <si>
    <t>간접 노무비</t>
  </si>
  <si>
    <t>직노 x 9.8%</t>
  </si>
  <si>
    <t>소       계(2)</t>
  </si>
  <si>
    <t xml:space="preserve">
경
비
              </t>
  </si>
  <si>
    <t>기계 경비</t>
  </si>
  <si>
    <t>산재보험료</t>
  </si>
  <si>
    <t>(직노+간노) x 3.1%</t>
  </si>
  <si>
    <t>고용보험료</t>
  </si>
  <si>
    <t>(직노+간노) x 0.67%</t>
  </si>
  <si>
    <t>외주가공비</t>
  </si>
  <si>
    <t>운반비</t>
  </si>
  <si>
    <t>안전관리비</t>
  </si>
  <si>
    <t>(재료비+직노) x 1.24%</t>
  </si>
  <si>
    <t>기타경비</t>
  </si>
  <si>
    <t>(재료비+노무비) x 5%</t>
  </si>
  <si>
    <t>소       계(3)</t>
  </si>
  <si>
    <t>계 (4)</t>
  </si>
  <si>
    <t>(1)+(2)+(3)</t>
  </si>
  <si>
    <t>일반관리비(5)</t>
  </si>
  <si>
    <t>(4) x 4.7%</t>
  </si>
  <si>
    <t>이         윤(6)</t>
  </si>
  <si>
    <t>{(2)+(3)+(5)} x 10%</t>
  </si>
  <si>
    <t>(4)+(5)+(6)</t>
  </si>
  <si>
    <t xml:space="preserve"> </t>
  </si>
  <si>
    <t xml:space="preserve">                               </t>
  </si>
  <si>
    <t>내  역  집  계  표</t>
  </si>
  <si>
    <t>공  종  명  :</t>
  </si>
  <si>
    <t>단위</t>
  </si>
  <si>
    <t>수량</t>
  </si>
  <si>
    <t>재    료     비</t>
  </si>
  <si>
    <t>노    무     비</t>
  </si>
  <si>
    <t>계</t>
  </si>
  <si>
    <t>접지장치 수량</t>
  </si>
  <si>
    <t>eca3G</t>
  </si>
  <si>
    <t>금  액</t>
  </si>
  <si>
    <t>금  액</t>
  </si>
  <si>
    <t>식</t>
  </si>
  <si>
    <t>참고 사항</t>
  </si>
  <si>
    <t xml:space="preserve">     명         칭</t>
  </si>
  <si>
    <t>규            격</t>
  </si>
  <si>
    <t>단  가</t>
  </si>
  <si>
    <t>Set</t>
  </si>
  <si>
    <t>개</t>
  </si>
  <si>
    <t>통</t>
  </si>
  <si>
    <t>set</t>
  </si>
  <si>
    <t>m</t>
  </si>
  <si>
    <t>소                   계</t>
  </si>
  <si>
    <t>단위</t>
  </si>
  <si>
    <t>set</t>
  </si>
  <si>
    <t xml:space="preserve">재료비 및 노무비 적용 근거 </t>
  </si>
  <si>
    <t>재    료    비</t>
  </si>
  <si>
    <t>품      명</t>
  </si>
  <si>
    <t xml:space="preserve"> 규            격</t>
  </si>
  <si>
    <t>단 가</t>
  </si>
  <si>
    <t>3월거래가격 877</t>
  </si>
  <si>
    <t>일    위    대    가    표</t>
  </si>
  <si>
    <t>명             칭</t>
  </si>
  <si>
    <t>규                  격</t>
  </si>
  <si>
    <t>인    건    비</t>
  </si>
  <si>
    <t>경        비</t>
  </si>
  <si>
    <t>단   가</t>
  </si>
  <si>
    <t>금    액</t>
  </si>
  <si>
    <t>단가</t>
  </si>
  <si>
    <t>금     액</t>
  </si>
  <si>
    <t xml:space="preserve"> MGB 10(등전위 보조장치) 설치(Set당)</t>
  </si>
  <si>
    <t>PGS-MGB(10)</t>
  </si>
  <si>
    <t xml:space="preserve">300X100X10t </t>
  </si>
  <si>
    <t>인 건 비</t>
  </si>
  <si>
    <t>통신외선공</t>
  </si>
  <si>
    <t>인</t>
  </si>
  <si>
    <t>건설적산 1055</t>
  </si>
  <si>
    <t>소    계</t>
  </si>
  <si>
    <t xml:space="preserve"> MGB 20(등전위 주장치) 설치(Set당)</t>
  </si>
  <si>
    <t>PGS-MGB(20)</t>
  </si>
  <si>
    <t xml:space="preserve">400X100X10t </t>
  </si>
  <si>
    <t>발열융용접속(Set 당)</t>
  </si>
  <si>
    <t>접속(용접.납땜)</t>
  </si>
  <si>
    <t>powder #200</t>
  </si>
  <si>
    <t xml:space="preserve"> PGS-Ion Catalyzer (이온촉매제) 충진(통당)</t>
  </si>
  <si>
    <t xml:space="preserve"> PGS-Ion Catalyzer</t>
  </si>
  <si>
    <t xml:space="preserve"> 25KG/통(이온촉매제)</t>
  </si>
  <si>
    <t>통신품셈3-4-8</t>
  </si>
  <si>
    <t>건설적산 1054</t>
  </si>
  <si>
    <t xml:space="preserve"> PGS-Active Catalyzer (활성촉매제) 충진(통당)</t>
  </si>
  <si>
    <t xml:space="preserve"> PGS-Active Catalyzer</t>
  </si>
  <si>
    <t xml:space="preserve"> 25KG/통(활성촉매제)</t>
  </si>
  <si>
    <t>PGS-BOX 설치(Set당)</t>
  </si>
  <si>
    <t>PGS-BOX</t>
  </si>
  <si>
    <t>200x300 (주물M형)</t>
  </si>
  <si>
    <t>접지용전선</t>
  </si>
  <si>
    <t>m</t>
  </si>
  <si>
    <t>3월거래가격 778</t>
  </si>
  <si>
    <t>연동연선</t>
  </si>
  <si>
    <t>3월거래가격 789</t>
  </si>
  <si>
    <t>접지용 절연전선</t>
  </si>
  <si>
    <t>통신품셈3-4-2</t>
  </si>
  <si>
    <t>80 ㎟ 이하 접지선 설치 및 매설(m당)</t>
  </si>
  <si>
    <t>F-GV 70 ㎟(IEC규격)</t>
  </si>
  <si>
    <t>F-GV 50 ㎟(IEC규격)</t>
  </si>
  <si>
    <t>AS 70 ㎟(나동선)</t>
  </si>
  <si>
    <t>AS 50 ㎟(나동선)</t>
  </si>
  <si>
    <t>KIV 50 ㎟</t>
  </si>
  <si>
    <t>38 ㎟ 이하 접지선 설치 및 매설(m당)</t>
  </si>
  <si>
    <t>F-GV 35 ㎟(IEC규격)</t>
  </si>
  <si>
    <t>F-GV 25 ㎟(IEC규격)</t>
  </si>
  <si>
    <t>F-GV 16 ㎟(IEC규격)</t>
  </si>
  <si>
    <t>AS 35 ㎟(나동선)</t>
  </si>
  <si>
    <t>KIV 35 ㎟</t>
  </si>
  <si>
    <t>KIV 25 ㎟</t>
  </si>
  <si>
    <t>KIV 16 ㎟</t>
  </si>
  <si>
    <t>14 ㎟ 이하 접지선 설치 및 매설(m당)</t>
  </si>
  <si>
    <t>F-GV 10 ㎟(IEC규격)</t>
  </si>
  <si>
    <t>3월거래가격 777</t>
  </si>
  <si>
    <t>KIV 10 ㎟</t>
  </si>
  <si>
    <t>발열융용접속 자재</t>
  </si>
  <si>
    <t>Mold</t>
  </si>
  <si>
    <t>Large</t>
  </si>
  <si>
    <t>EA</t>
  </si>
  <si>
    <t>HANDLE CLAMP</t>
  </si>
  <si>
    <t>FLINT GUN</t>
  </si>
  <si>
    <t>Standard</t>
  </si>
  <si>
    <t>건설적산 1053</t>
  </si>
  <si>
    <t>인 건 비</t>
  </si>
  <si>
    <t>인</t>
  </si>
  <si>
    <t>소    계</t>
  </si>
  <si>
    <t>ECA3G 피뢰 접지장치(Lightning Ground Magic)</t>
  </si>
  <si>
    <t>LM-34-38-90M</t>
  </si>
  <si>
    <t>3Φ4w/380V/400KA/90MJ</t>
  </si>
  <si>
    <t>건설적산 1055</t>
  </si>
  <si>
    <t>SM-12-20-60M</t>
  </si>
  <si>
    <t>1Φ2w/220V/120KA/60MJ</t>
  </si>
  <si>
    <t>SM-34-38-90M</t>
  </si>
  <si>
    <t>3Φ4w/380V/240KA/90MJ</t>
  </si>
  <si>
    <t xml:space="preserve">  시     설     명</t>
  </si>
  <si>
    <t>규     격</t>
  </si>
  <si>
    <t>총 공 사  원  가</t>
  </si>
  <si>
    <t xml:space="preserve">*본 견적은 생산물배상 책임보험(LIG 10억원)이 적용되는 견적금액임. </t>
  </si>
  <si>
    <t>*본 견적금액은 지방조달청에 의뢰하여 결정되는 금액을 추정해서 설계하였으며, 수의계약시 금액조정 가능 함.</t>
  </si>
  <si>
    <t>직재 x 2.2%</t>
  </si>
  <si>
    <t>도서할증 적용</t>
  </si>
  <si>
    <t>1. 상기견적의 기술기준은 KS C-IEC 61024  KS C-IEC 60364 기준과 IEEE Std 142-1991 기준을 적용한다.</t>
  </si>
  <si>
    <r>
      <t xml:space="preserve"> 3. 정부 지방조달청의 입찰에 의한 낙찰금액을 추정하여 설계(부가세10% + 조달수수료1%).=&gt;</t>
    </r>
    <r>
      <rPr>
        <b/>
        <sz val="11"/>
        <rFont val="굴림"/>
        <family val="3"/>
      </rPr>
      <t>수의계약시 금액조정 가능 함.</t>
    </r>
  </si>
  <si>
    <t xml:space="preserve"> 4. 설비납품 비용이 계약금액의 2% 이내의 추가되는 금액은 설치납품(설계)회사의 부담으로 한다.</t>
  </si>
  <si>
    <t xml:space="preserve"> 5. PGS 및 eca3G 설치 납품후 하자 및 불만족에 대하여 생산물책임배상보험(PL-10억)으로 100%책임배상보증을 조건으로 한다.</t>
  </si>
  <si>
    <t>세  부  내  역  서</t>
  </si>
  <si>
    <t xml:space="preserve">구                        분  </t>
  </si>
  <si>
    <t>재    료    비</t>
  </si>
  <si>
    <t>노   무   비</t>
  </si>
  <si>
    <t>재료비
적용단가</t>
  </si>
  <si>
    <t>노무비
적용단가</t>
  </si>
  <si>
    <t>호       번</t>
  </si>
  <si>
    <t>거래가격, 물가자료</t>
  </si>
  <si>
    <t>Page</t>
  </si>
  <si>
    <t>단 가</t>
  </si>
  <si>
    <t xml:space="preserve">제3호표 </t>
  </si>
  <si>
    <t xml:space="preserve">제4호표 </t>
  </si>
  <si>
    <t xml:space="preserve">제11호표 </t>
  </si>
  <si>
    <t xml:space="preserve">제1호표 </t>
  </si>
  <si>
    <t xml:space="preserve">제2호표 </t>
  </si>
  <si>
    <t xml:space="preserve">제5호표 </t>
  </si>
  <si>
    <t xml:space="preserve">제6호표 </t>
  </si>
  <si>
    <t xml:space="preserve">제8호표 </t>
  </si>
  <si>
    <t xml:space="preserve">제9호표 </t>
  </si>
  <si>
    <t xml:space="preserve">제10호표 </t>
  </si>
  <si>
    <t xml:space="preserve">제14호표 </t>
  </si>
  <si>
    <t>식</t>
  </si>
  <si>
    <t xml:space="preserve">제15호표 </t>
  </si>
  <si>
    <t>ECA3G Surge 접지장치(Surge Ground Magic)</t>
  </si>
  <si>
    <t xml:space="preserve">제16호표 </t>
  </si>
  <si>
    <t xml:space="preserve">제17호표 </t>
  </si>
  <si>
    <t>㈜그라운드</t>
  </si>
  <si>
    <t xml:space="preserve"> PGS-eca3G 설치납품</t>
  </si>
  <si>
    <t xml:space="preserve"> 견적금액:  </t>
  </si>
  <si>
    <t xml:space="preserve"> 일  금       </t>
  </si>
  <si>
    <r>
      <t xml:space="preserve">  </t>
    </r>
    <r>
      <rPr>
        <b/>
        <sz val="14"/>
        <rFont val="휴먼엑스포"/>
        <family val="1"/>
      </rPr>
      <t xml:space="preserve"> </t>
    </r>
    <r>
      <rPr>
        <b/>
        <sz val="12"/>
        <rFont val="휴먼엑스포"/>
        <family val="1"/>
      </rPr>
      <t>㈜</t>
    </r>
    <r>
      <rPr>
        <b/>
        <sz val="16"/>
        <rFont val="휴먼엑스포"/>
        <family val="1"/>
      </rPr>
      <t xml:space="preserve"> 그라운드</t>
    </r>
    <r>
      <rPr>
        <b/>
        <sz val="16"/>
        <rFont val="굴림"/>
        <family val="3"/>
      </rPr>
      <t xml:space="preserve">  </t>
    </r>
    <r>
      <rPr>
        <b/>
        <sz val="16"/>
        <rFont val="궁서체"/>
        <family val="1"/>
      </rPr>
      <t>GROUND CO., LTD.</t>
    </r>
  </si>
  <si>
    <r>
      <t xml:space="preserve">2. 공통접지시스템을 적용하고, </t>
    </r>
    <r>
      <rPr>
        <b/>
        <sz val="11"/>
        <rFont val="굴림"/>
        <family val="3"/>
      </rPr>
      <t>합성공통접지저항 값은 2 Ω 이하</t>
    </r>
    <r>
      <rPr>
        <sz val="11"/>
        <rFont val="굴림"/>
        <family val="3"/>
      </rPr>
      <t>의 조건을 만족 하도록 시공한다.</t>
    </r>
  </si>
  <si>
    <t>정보통신품셈, 건설적산(08년)</t>
  </si>
  <si>
    <t xml:space="preserve"> 6. LIG 생산물배상책임보험가입(10억원), 성능보증보험가입(6억원), 100%책임보증 설치납품 후 10년간(년 2회 이상) 무료 A/S.</t>
  </si>
  <si>
    <t>PGS-R접지봉 6m매설(Set 당)</t>
  </si>
  <si>
    <t>PGS-R접지봉</t>
  </si>
  <si>
    <t>5C6M-Φ54㎜/1.78t</t>
  </si>
  <si>
    <t>Set</t>
  </si>
  <si>
    <t>인 건 비</t>
  </si>
  <si>
    <t>통신외선공</t>
  </si>
  <si>
    <t>인</t>
  </si>
  <si>
    <t>"</t>
  </si>
  <si>
    <t>용접공</t>
  </si>
  <si>
    <t>소    계</t>
  </si>
  <si>
    <t>터파기(0-1M) (M당)</t>
  </si>
  <si>
    <t>보통인부</t>
  </si>
  <si>
    <t>건설적산 94</t>
  </si>
  <si>
    <t xml:space="preserve">제12호표 </t>
  </si>
  <si>
    <t xml:space="preserve">제13호표 </t>
  </si>
  <si>
    <t>잡자재</t>
  </si>
  <si>
    <t>재료비의 5%</t>
  </si>
  <si>
    <t xml:space="preserve">1. 본 견적은 생산물배상 책임보험(LIG 10억원)이 적용되는 견적금액 임. 단, 하기 2.항, 4.항, 5.항, 6.항에 해당 하여야 됨. </t>
  </si>
  <si>
    <t>2. 제품의 설치 기술규정은 KSC-IEC 61024. KSC-IEC 60364, KSC-IEC 62305, IEEE, NEC 접지피뢰기술기준을 적용 함.</t>
  </si>
  <si>
    <t>3. 하자이행기간은 게약서에 의하고, 제품의 품질보증 기간은 납품설치일로부터 5년, 부품보유A/S기간은 10년.</t>
  </si>
  <si>
    <t>4. 상기 2.항의 기술규정에 적합한 해당 설비와 장비에 대하여 PGS 및 eca3G 접지피뢰시스템이 구축된  경우에 한하여 PL보험 적용 됨.</t>
  </si>
  <si>
    <t xml:space="preserve">5. KS 규격품, 공인기관의 인증제품, 정부기관 및 공공기관의 제품인증기준에 합격한 제품인 경우에 한하여 PL보험 적용 됨. </t>
  </si>
  <si>
    <t xml:space="preserve">6. 정품이여야 하고, 고장 등으로 인하여 동일부품 혹은 동일UNIT에 2회이상 수리된 이력이 없는 제품인 경우에 한하여 PL보험 적용 됨.  </t>
  </si>
  <si>
    <t>7. 본 견적서와 관련한 문의는 담당자 혹은 영업팀으로 연락 주시기 바랍니다.</t>
  </si>
  <si>
    <t xml:space="preserve"> 7. PGS접지설비 30년 수명 보증, 접지저항 값 30년 보증, 3세대 디지털접지장치(eca3G) 5년 성능보증서 제공. </t>
  </si>
  <si>
    <t>PGS-낙뢰유도침설치(Set당)</t>
  </si>
  <si>
    <t>Set</t>
  </si>
  <si>
    <t>8월거래가격 893</t>
  </si>
  <si>
    <t>인 건 비</t>
  </si>
  <si>
    <t>통신설비공</t>
  </si>
  <si>
    <t>인</t>
  </si>
  <si>
    <t>통신품셈3-4-3</t>
  </si>
  <si>
    <t>소    계</t>
  </si>
  <si>
    <t>피뢰침 폴대</t>
  </si>
  <si>
    <t>PAT-5M Base Pole</t>
  </si>
  <si>
    <t>인건비</t>
  </si>
  <si>
    <t>배선전공(1m당)</t>
  </si>
  <si>
    <t>건설적산 1104</t>
  </si>
  <si>
    <t>Set</t>
  </si>
  <si>
    <t>650 피뢰침</t>
  </si>
  <si>
    <t>PAT - 119m(베이스별도)</t>
  </si>
  <si>
    <t>6m x 8 Set</t>
  </si>
  <si>
    <t>eca3G : 18 Set</t>
  </si>
  <si>
    <t>2009년도 예산 편성용 견적서</t>
  </si>
  <si>
    <t>리조트, 스키장 - PGS 낙뢰방호 설비 설치납품</t>
  </si>
  <si>
    <t>리조트, 스키장, 클럽</t>
  </si>
  <si>
    <t xml:space="preserve">                                 귀하</t>
  </si>
  <si>
    <t>00리조트</t>
  </si>
  <si>
    <t>예산편성 참고자료에 명시된 금액은 개략적인 예상금액이며 정확한 금액은 현장실사 등을 통하여 변동됩니다.</t>
  </si>
</sst>
</file>

<file path=xl/styles.xml><?xml version="1.0" encoding="utf-8"?>
<styleSheet xmlns="http://schemas.openxmlformats.org/spreadsheetml/2006/main">
  <numFmts count="4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0.0%"/>
    <numFmt numFmtId="178" formatCode="0_);[Red]\(0\)"/>
    <numFmt numFmtId="179" formatCode="#,##0_ "/>
    <numFmt numFmtId="180" formatCode="#,##0.000_);[Red]\(#,##0.000\)"/>
    <numFmt numFmtId="181" formatCode="0.0"/>
    <numFmt numFmtId="182" formatCode="_-* #,##0_-;\-* #,##0_-;_-* &quot;-&quot;?_-;_-@_-"/>
    <numFmt numFmtId="183" formatCode="_-* #,##0_-;\-* #,##0_-;_-* &quot;-&quot;??_-;_-@_-"/>
    <numFmt numFmtId="184" formatCode="#,##0;\(#,##0\)"/>
    <numFmt numFmtId="185" formatCode="#,##0.00000;[Red]\-#,##0.00000"/>
    <numFmt numFmtId="186" formatCode="#,##0.0000000;[Red]\-#,##0.0000000"/>
    <numFmt numFmtId="187" formatCode="0.00_)"/>
    <numFmt numFmtId="188" formatCode="_-* #,##0.000_-;\-* #,##0.000_-;_-* &quot;-&quot;???_-;_-@_-"/>
    <numFmt numFmtId="189" formatCode="0.0000_);[Red]\(0.0000\)"/>
    <numFmt numFmtId="190" formatCode="0.00000"/>
    <numFmt numFmtId="191" formatCode="0.0000"/>
    <numFmt numFmtId="192" formatCode="0.000"/>
    <numFmt numFmtId="193" formatCode="_-* #,##0.0000_-;\-* #,##0.0000_-;_-* &quot;-&quot;??_-;_-@_-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_ "/>
    <numFmt numFmtId="200" formatCode="0.0_ "/>
    <numFmt numFmtId="201" formatCode="_-* #,##0.00_-;\-* #,##0.00_-;_-* &quot;-&quot;_-;_-@_-"/>
    <numFmt numFmtId="202" formatCode="0_ "/>
    <numFmt numFmtId="203" formatCode="_-* #,##0.0_-;\-* #,##0.0_-;_-* &quot;-&quot;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78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name val="HY헤드라인M"/>
      <family val="1"/>
    </font>
    <font>
      <b/>
      <sz val="14"/>
      <name val="HY헤드라인M"/>
      <family val="1"/>
    </font>
    <font>
      <sz val="26"/>
      <name val="HY헤드라인M"/>
      <family val="1"/>
    </font>
    <font>
      <b/>
      <sz val="20"/>
      <name val="HY헤드라인M"/>
      <family val="1"/>
    </font>
    <font>
      <b/>
      <sz val="26"/>
      <name val="HY헤드라인M"/>
      <family val="1"/>
    </font>
    <font>
      <b/>
      <sz val="18"/>
      <name val="굴림"/>
      <family val="3"/>
    </font>
    <font>
      <sz val="12"/>
      <name val="굴림"/>
      <family val="3"/>
    </font>
    <font>
      <sz val="10"/>
      <name val="굴림"/>
      <family val="3"/>
    </font>
    <font>
      <b/>
      <sz val="14"/>
      <name val="굴림"/>
      <family val="3"/>
    </font>
    <font>
      <b/>
      <sz val="16"/>
      <name val="굴림"/>
      <family val="3"/>
    </font>
    <font>
      <sz val="11"/>
      <name val="굴림"/>
      <family val="3"/>
    </font>
    <font>
      <b/>
      <sz val="11"/>
      <name val="굴림"/>
      <family val="3"/>
    </font>
    <font>
      <sz val="9"/>
      <name val="굴림"/>
      <family val="3"/>
    </font>
    <font>
      <sz val="14"/>
      <name val="굴림"/>
      <family val="3"/>
    </font>
    <font>
      <sz val="14"/>
      <name val="돋움"/>
      <family val="3"/>
    </font>
    <font>
      <sz val="12"/>
      <name val="돋움"/>
      <family val="3"/>
    </font>
    <font>
      <u val="single"/>
      <sz val="12"/>
      <name val="굴림"/>
      <family val="3"/>
    </font>
    <font>
      <sz val="8"/>
      <name val="굴림"/>
      <family val="3"/>
    </font>
    <font>
      <b/>
      <sz val="12"/>
      <name val="굴림"/>
      <family val="3"/>
    </font>
    <font>
      <b/>
      <sz val="11"/>
      <name val="돋움"/>
      <family val="3"/>
    </font>
    <font>
      <b/>
      <sz val="10"/>
      <name val="굴림"/>
      <family val="3"/>
    </font>
    <font>
      <sz val="10"/>
      <color indexed="8"/>
      <name val="굴림"/>
      <family val="3"/>
    </font>
    <font>
      <b/>
      <sz val="20"/>
      <name val="굴림"/>
      <family val="3"/>
    </font>
    <font>
      <sz val="12"/>
      <name val="바탕체"/>
      <family val="1"/>
    </font>
    <font>
      <u val="single"/>
      <sz val="11"/>
      <color indexed="36"/>
      <name val="돋움"/>
      <family val="3"/>
    </font>
    <font>
      <sz val="10"/>
      <name val="Arial"/>
      <family val="2"/>
    </font>
    <font>
      <sz val="12"/>
      <name val="돋움체"/>
      <family val="3"/>
    </font>
    <font>
      <b/>
      <sz val="10"/>
      <name val="Helv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b/>
      <i/>
      <sz val="16"/>
      <name val="Helv"/>
      <family val="2"/>
    </font>
    <font>
      <b/>
      <sz val="22"/>
      <name val="굴림"/>
      <family val="3"/>
    </font>
    <font>
      <b/>
      <sz val="36"/>
      <name val="굴림"/>
      <family val="3"/>
    </font>
    <font>
      <b/>
      <sz val="48"/>
      <name val="굴림"/>
      <family val="3"/>
    </font>
    <font>
      <b/>
      <sz val="16"/>
      <name val="궁서체"/>
      <family val="1"/>
    </font>
    <font>
      <b/>
      <sz val="16"/>
      <name val="휴먼엑스포"/>
      <family val="1"/>
    </font>
    <font>
      <b/>
      <sz val="14"/>
      <name val="휴먼엑스포"/>
      <family val="1"/>
    </font>
    <font>
      <b/>
      <sz val="12"/>
      <name val="휴먼엑스포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theme="3"/>
      </left>
      <right style="hair">
        <color theme="3"/>
      </right>
      <top style="hair">
        <color theme="3"/>
      </top>
      <bottom>
        <color indexed="63"/>
      </bottom>
    </border>
    <border>
      <left style="hair">
        <color theme="3"/>
      </left>
      <right style="hair">
        <color theme="3"/>
      </right>
      <top>
        <color indexed="63"/>
      </top>
      <bottom style="hair">
        <color theme="3"/>
      </bottom>
    </border>
  </borders>
  <cellStyleXfs count="89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61" fillId="28" borderId="2" applyNumberFormat="0" applyFont="0" applyAlignment="0" applyProtection="0"/>
    <xf numFmtId="9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3" applyNumberFormat="0" applyAlignment="0" applyProtection="0"/>
    <xf numFmtId="43" fontId="6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>
      <alignment/>
      <protection/>
    </xf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31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  <xf numFmtId="0" fontId="26" fillId="0" borderId="0">
      <alignment/>
      <protection/>
    </xf>
    <xf numFmtId="0" fontId="77" fillId="26" borderId="9" applyNumberFormat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4" fontId="6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8" fillId="0" borderId="0" applyFont="0" applyFill="0" applyBorder="0" applyAlignment="0" applyProtection="0"/>
    <xf numFmtId="184" fontId="31" fillId="0" borderId="0">
      <alignment/>
      <protection/>
    </xf>
    <xf numFmtId="0" fontId="2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5" fontId="28" fillId="0" borderId="0">
      <alignment/>
      <protection/>
    </xf>
    <xf numFmtId="186" fontId="28" fillId="0" borderId="0">
      <alignment/>
      <protection/>
    </xf>
    <xf numFmtId="38" fontId="32" fillId="33" borderId="0" applyNumberFormat="0" applyBorder="0" applyAlignment="0" applyProtection="0"/>
    <xf numFmtId="0" fontId="33" fillId="0" borderId="0">
      <alignment horizontal="left"/>
      <protection/>
    </xf>
    <xf numFmtId="0" fontId="34" fillId="0" borderId="10" applyNumberFormat="0" applyAlignment="0" applyProtection="0"/>
    <xf numFmtId="0" fontId="34" fillId="0" borderId="11">
      <alignment horizontal="left" vertical="center"/>
      <protection/>
    </xf>
    <xf numFmtId="10" fontId="32" fillId="33" borderId="12" applyNumberFormat="0" applyBorder="0" applyAlignment="0" applyProtection="0"/>
    <xf numFmtId="0" fontId="35" fillId="0" borderId="13">
      <alignment/>
      <protection/>
    </xf>
    <xf numFmtId="37" fontId="36" fillId="0" borderId="0">
      <alignment/>
      <protection/>
    </xf>
    <xf numFmtId="187" fontId="37" fillId="0" borderId="0">
      <alignment/>
      <protection/>
    </xf>
    <xf numFmtId="0" fontId="28" fillId="0" borderId="0">
      <alignment/>
      <protection/>
    </xf>
    <xf numFmtId="10" fontId="28" fillId="0" borderId="0" applyFont="0" applyFill="0" applyBorder="0" applyAlignment="0" applyProtection="0"/>
    <xf numFmtId="0" fontId="35" fillId="0" borderId="0">
      <alignment/>
      <protection/>
    </xf>
  </cellStyleXfs>
  <cellXfs count="262"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41" fontId="9" fillId="0" borderId="0" xfId="51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41" fontId="9" fillId="0" borderId="20" xfId="51" applyFont="1" applyBorder="1" applyAlignment="1">
      <alignment horizontal="center" vertical="center"/>
    </xf>
    <xf numFmtId="178" fontId="9" fillId="0" borderId="20" xfId="0" applyNumberFormat="1" applyFont="1" applyBorder="1" applyAlignment="1">
      <alignment horizontal="center" vertical="center"/>
    </xf>
    <xf numFmtId="41" fontId="9" fillId="0" borderId="20" xfId="51" applyFont="1" applyBorder="1" applyAlignment="1">
      <alignment vertical="center"/>
    </xf>
    <xf numFmtId="178" fontId="9" fillId="0" borderId="20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 indent="1"/>
    </xf>
    <xf numFmtId="0" fontId="18" fillId="0" borderId="20" xfId="0" applyFont="1" applyFill="1" applyBorder="1" applyAlignment="1">
      <alignment horizontal="center" vertical="center"/>
    </xf>
    <xf numFmtId="178" fontId="9" fillId="0" borderId="20" xfId="0" applyNumberFormat="1" applyFont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178" fontId="9" fillId="0" borderId="0" xfId="0" applyNumberFormat="1" applyFont="1" applyAlignment="1">
      <alignment horizontal="center" vertical="center"/>
    </xf>
    <xf numFmtId="178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41" fontId="19" fillId="0" borderId="0" xfId="51" applyFont="1" applyAlignment="1">
      <alignment vertical="center"/>
    </xf>
    <xf numFmtId="178" fontId="9" fillId="0" borderId="0" xfId="51" applyNumberFormat="1" applyFont="1" applyAlignment="1">
      <alignment vertical="center"/>
    </xf>
    <xf numFmtId="178" fontId="9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21" xfId="0" applyFont="1" applyBorder="1" applyAlignment="1">
      <alignment horizontal="center" vertical="center"/>
    </xf>
    <xf numFmtId="41" fontId="21" fillId="0" borderId="21" xfId="52" applyFont="1" applyBorder="1" applyAlignment="1">
      <alignment vertical="center"/>
    </xf>
    <xf numFmtId="41" fontId="9" fillId="0" borderId="21" xfId="52" applyFont="1" applyBorder="1" applyAlignment="1">
      <alignment vertical="center"/>
    </xf>
    <xf numFmtId="41" fontId="12" fillId="0" borderId="21" xfId="52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1" fontId="20" fillId="0" borderId="0" xfId="52" applyFont="1" applyBorder="1" applyAlignment="1">
      <alignment vertical="center"/>
    </xf>
    <xf numFmtId="41" fontId="13" fillId="0" borderId="20" xfId="52" applyFont="1" applyBorder="1" applyAlignment="1">
      <alignment horizontal="center" vertical="center"/>
    </xf>
    <xf numFmtId="41" fontId="14" fillId="0" borderId="22" xfId="0" applyNumberFormat="1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/>
    </xf>
    <xf numFmtId="179" fontId="13" fillId="0" borderId="20" xfId="52" applyNumberFormat="1" applyFont="1" applyBorder="1" applyAlignment="1">
      <alignment horizontal="center" vertical="center"/>
    </xf>
    <xf numFmtId="41" fontId="13" fillId="0" borderId="23" xfId="52" applyFont="1" applyBorder="1" applyAlignment="1">
      <alignment horizontal="center" vertical="center"/>
    </xf>
    <xf numFmtId="41" fontId="13" fillId="0" borderId="24" xfId="52" applyFont="1" applyBorder="1" applyAlignment="1">
      <alignment horizontal="center" vertical="center"/>
    </xf>
    <xf numFmtId="41" fontId="13" fillId="0" borderId="20" xfId="52" applyFont="1" applyBorder="1" applyAlignment="1">
      <alignment vertical="center"/>
    </xf>
    <xf numFmtId="41" fontId="13" fillId="0" borderId="20" xfId="52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41" fontId="13" fillId="0" borderId="26" xfId="52" applyFont="1" applyBorder="1" applyAlignment="1">
      <alignment horizontal="center" vertical="center"/>
    </xf>
    <xf numFmtId="179" fontId="13" fillId="0" borderId="26" xfId="52" applyNumberFormat="1" applyFont="1" applyBorder="1" applyAlignment="1">
      <alignment horizontal="center" vertical="center"/>
    </xf>
    <xf numFmtId="41" fontId="14" fillId="0" borderId="26" xfId="52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41" fontId="20" fillId="0" borderId="0" xfId="52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1" fontId="20" fillId="0" borderId="0" xfId="52" applyFont="1" applyAlignment="1">
      <alignment vertical="center"/>
    </xf>
    <xf numFmtId="0" fontId="20" fillId="0" borderId="0" xfId="0" applyFont="1" applyFill="1" applyAlignment="1">
      <alignment vertical="center"/>
    </xf>
    <xf numFmtId="0" fontId="23" fillId="0" borderId="2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41" fontId="20" fillId="0" borderId="0" xfId="5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41" fontId="20" fillId="0" borderId="0" xfId="5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1" fontId="20" fillId="0" borderId="0" xfId="51" applyFont="1" applyFill="1" applyAlignment="1">
      <alignment vertical="center"/>
    </xf>
    <xf numFmtId="41" fontId="20" fillId="0" borderId="0" xfId="51" applyFont="1" applyBorder="1" applyAlignment="1">
      <alignment vertical="center"/>
    </xf>
    <xf numFmtId="0" fontId="20" fillId="0" borderId="0" xfId="51" applyNumberFormat="1" applyFont="1" applyBorder="1" applyAlignment="1">
      <alignment vertical="center"/>
    </xf>
    <xf numFmtId="41" fontId="20" fillId="0" borderId="0" xfId="51" applyFont="1" applyAlignment="1">
      <alignment vertical="center"/>
    </xf>
    <xf numFmtId="0" fontId="20" fillId="0" borderId="0" xfId="51" applyNumberFormat="1" applyFont="1" applyAlignment="1">
      <alignment vertical="center"/>
    </xf>
    <xf numFmtId="41" fontId="15" fillId="0" borderId="0" xfId="5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41" fontId="10" fillId="0" borderId="0" xfId="51" applyFont="1" applyBorder="1" applyAlignment="1">
      <alignment horizontal="center" vertical="center"/>
    </xf>
    <xf numFmtId="179" fontId="10" fillId="0" borderId="0" xfId="51" applyNumberFormat="1" applyFont="1" applyBorder="1" applyAlignment="1">
      <alignment horizontal="center" vertical="center"/>
    </xf>
    <xf numFmtId="41" fontId="10" fillId="0" borderId="0" xfId="51" applyFont="1" applyAlignment="1">
      <alignment horizontal="center" vertical="center"/>
    </xf>
    <xf numFmtId="179" fontId="10" fillId="0" borderId="0" xfId="51" applyNumberFormat="1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41" fontId="13" fillId="0" borderId="20" xfId="5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41" fontId="10" fillId="0" borderId="20" xfId="51" applyFont="1" applyFill="1" applyBorder="1" applyAlignment="1">
      <alignment horizontal="center" vertical="center"/>
    </xf>
    <xf numFmtId="179" fontId="10" fillId="0" borderId="20" xfId="51" applyNumberFormat="1" applyFont="1" applyFill="1" applyBorder="1" applyAlignment="1">
      <alignment horizontal="center" vertical="center"/>
    </xf>
    <xf numFmtId="179" fontId="10" fillId="0" borderId="20" xfId="51" applyNumberFormat="1" applyFont="1" applyFill="1" applyBorder="1" applyAlignment="1">
      <alignment horizontal="right" vertical="center"/>
    </xf>
    <xf numFmtId="41" fontId="10" fillId="0" borderId="20" xfId="51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0" xfId="0" applyNumberFormat="1" applyFont="1" applyFill="1" applyBorder="1" applyAlignment="1">
      <alignment horizontal="center" vertical="center"/>
    </xf>
    <xf numFmtId="41" fontId="10" fillId="0" borderId="20" xfId="0" applyNumberFormat="1" applyFont="1" applyFill="1" applyBorder="1" applyAlignment="1">
      <alignment vertical="center"/>
    </xf>
    <xf numFmtId="41" fontId="10" fillId="0" borderId="20" xfId="0" applyNumberFormat="1" applyFont="1" applyFill="1" applyBorder="1" applyAlignment="1">
      <alignment horizontal="center" vertical="center"/>
    </xf>
    <xf numFmtId="41" fontId="10" fillId="0" borderId="20" xfId="51" applyNumberFormat="1" applyFont="1" applyFill="1" applyBorder="1" applyAlignment="1">
      <alignment horizontal="center" vertical="center"/>
    </xf>
    <xf numFmtId="41" fontId="10" fillId="0" borderId="20" xfId="0" applyNumberFormat="1" applyFont="1" applyBorder="1" applyAlignment="1">
      <alignment horizontal="center" vertical="center"/>
    </xf>
    <xf numFmtId="41" fontId="10" fillId="0" borderId="20" xfId="51" applyNumberFormat="1" applyFont="1" applyBorder="1" applyAlignment="1">
      <alignment vertical="center"/>
    </xf>
    <xf numFmtId="41" fontId="10" fillId="0" borderId="20" xfId="51" applyFont="1" applyBorder="1" applyAlignment="1">
      <alignment vertical="center"/>
    </xf>
    <xf numFmtId="41" fontId="15" fillId="0" borderId="27" xfId="5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41" fontId="10" fillId="0" borderId="27" xfId="51" applyFont="1" applyFill="1" applyBorder="1" applyAlignment="1">
      <alignment horizontal="center" vertical="center"/>
    </xf>
    <xf numFmtId="180" fontId="25" fillId="0" borderId="0" xfId="51" applyNumberFormat="1" applyFont="1" applyBorder="1" applyAlignment="1">
      <alignment horizontal="center" vertical="center"/>
    </xf>
    <xf numFmtId="179" fontId="9" fillId="0" borderId="20" xfId="51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41" fontId="9" fillId="0" borderId="20" xfId="0" applyNumberFormat="1" applyFont="1" applyBorder="1" applyAlignment="1">
      <alignment horizontal="center" vertical="center"/>
    </xf>
    <xf numFmtId="179" fontId="9" fillId="0" borderId="23" xfId="51" applyNumberFormat="1" applyFont="1" applyBorder="1" applyAlignment="1">
      <alignment horizontal="center" vertical="center"/>
    </xf>
    <xf numFmtId="181" fontId="9" fillId="0" borderId="20" xfId="0" applyNumberFormat="1" applyFont="1" applyBorder="1" applyAlignment="1">
      <alignment horizontal="center" vertical="center"/>
    </xf>
    <xf numFmtId="182" fontId="9" fillId="0" borderId="20" xfId="51" applyNumberFormat="1" applyFont="1" applyBorder="1" applyAlignment="1">
      <alignment horizontal="right" vertical="center"/>
    </xf>
    <xf numFmtId="2" fontId="9" fillId="0" borderId="20" xfId="0" applyNumberFormat="1" applyFont="1" applyBorder="1" applyAlignment="1">
      <alignment horizontal="center" vertical="center"/>
    </xf>
    <xf numFmtId="179" fontId="9" fillId="0" borderId="20" xfId="51" applyNumberFormat="1" applyFont="1" applyBorder="1" applyAlignment="1">
      <alignment horizontal="right"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41" fontId="9" fillId="0" borderId="20" xfId="51" applyFont="1" applyFill="1" applyBorder="1" applyAlignment="1">
      <alignment horizontal="center" vertical="center"/>
    </xf>
    <xf numFmtId="179" fontId="9" fillId="0" borderId="20" xfId="51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41" fontId="9" fillId="0" borderId="20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182" fontId="9" fillId="0" borderId="20" xfId="51" applyNumberFormat="1" applyFont="1" applyFill="1" applyBorder="1" applyAlignment="1">
      <alignment horizontal="right" vertical="center"/>
    </xf>
    <xf numFmtId="41" fontId="9" fillId="0" borderId="0" xfId="5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wrapText="1"/>
    </xf>
    <xf numFmtId="41" fontId="10" fillId="0" borderId="0" xfId="51" applyFont="1" applyFill="1" applyBorder="1" applyAlignment="1">
      <alignment horizontal="center" vertical="center"/>
    </xf>
    <xf numFmtId="41" fontId="9" fillId="0" borderId="20" xfId="52" applyFont="1" applyBorder="1" applyAlignment="1">
      <alignment horizontal="center" vertical="center"/>
    </xf>
    <xf numFmtId="41" fontId="9" fillId="0" borderId="0" xfId="51" applyFont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41" fontId="15" fillId="0" borderId="20" xfId="0" applyNumberFormat="1" applyFont="1" applyFill="1" applyBorder="1" applyAlignment="1">
      <alignment horizontal="center" vertical="center" wrapText="1"/>
    </xf>
    <xf numFmtId="41" fontId="15" fillId="0" borderId="20" xfId="0" applyNumberFormat="1" applyFont="1" applyFill="1" applyBorder="1" applyAlignment="1">
      <alignment horizontal="center" vertical="center"/>
    </xf>
    <xf numFmtId="41" fontId="15" fillId="0" borderId="20" xfId="0" applyNumberFormat="1" applyFont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41" fontId="9" fillId="34" borderId="20" xfId="51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left" vertical="center"/>
    </xf>
    <xf numFmtId="41" fontId="9" fillId="34" borderId="20" xfId="0" applyNumberFormat="1" applyFont="1" applyFill="1" applyBorder="1" applyAlignment="1">
      <alignment horizontal="center" vertical="center"/>
    </xf>
    <xf numFmtId="179" fontId="9" fillId="34" borderId="20" xfId="51" applyNumberFormat="1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 wrapText="1"/>
    </xf>
    <xf numFmtId="182" fontId="9" fillId="34" borderId="20" xfId="51" applyNumberFormat="1" applyFont="1" applyFill="1" applyBorder="1" applyAlignment="1">
      <alignment horizontal="right" vertical="center"/>
    </xf>
    <xf numFmtId="0" fontId="18" fillId="0" borderId="13" xfId="0" applyFont="1" applyBorder="1" applyAlignment="1">
      <alignment horizontal="right" vertical="center"/>
    </xf>
    <xf numFmtId="0" fontId="18" fillId="0" borderId="13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1" xfId="0" applyFont="1" applyBorder="1" applyAlignment="1">
      <alignment/>
    </xf>
    <xf numFmtId="0" fontId="18" fillId="0" borderId="0" xfId="0" applyFont="1" applyBorder="1" applyAlignment="1">
      <alignment horizontal="right" vertical="center"/>
    </xf>
    <xf numFmtId="31" fontId="4" fillId="0" borderId="0" xfId="0" applyNumberFormat="1" applyFont="1" applyBorder="1" applyAlignment="1">
      <alignment horizontal="left" vertical="center"/>
    </xf>
    <xf numFmtId="31" fontId="4" fillId="0" borderId="18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76" fontId="10" fillId="0" borderId="0" xfId="0" applyNumberFormat="1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2" fontId="21" fillId="0" borderId="0" xfId="68" applyFont="1" applyBorder="1" applyAlignment="1">
      <alignment horizontal="left" vertical="center"/>
    </xf>
    <xf numFmtId="41" fontId="10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77" fontId="10" fillId="0" borderId="20" xfId="46" applyNumberFormat="1" applyFont="1" applyBorder="1" applyAlignment="1">
      <alignment vertical="center"/>
    </xf>
    <xf numFmtId="177" fontId="0" fillId="0" borderId="20" xfId="46" applyNumberFormat="1" applyFont="1" applyBorder="1" applyAlignment="1">
      <alignment vertical="center"/>
    </xf>
    <xf numFmtId="41" fontId="9" fillId="0" borderId="23" xfId="0" applyNumberFormat="1" applyFont="1" applyBorder="1" applyAlignment="1">
      <alignment horizontal="center" vertical="center"/>
    </xf>
    <xf numFmtId="41" fontId="9" fillId="0" borderId="32" xfId="0" applyNumberFormat="1" applyFont="1" applyBorder="1" applyAlignment="1">
      <alignment horizontal="center" vertical="center"/>
    </xf>
    <xf numFmtId="41" fontId="9" fillId="0" borderId="24" xfId="0" applyNumberFormat="1" applyFont="1" applyBorder="1" applyAlignment="1">
      <alignment horizontal="center" vertical="center"/>
    </xf>
    <xf numFmtId="41" fontId="9" fillId="0" borderId="23" xfId="0" applyNumberFormat="1" applyFont="1" applyBorder="1" applyAlignment="1">
      <alignment horizontal="left" vertical="center"/>
    </xf>
    <xf numFmtId="41" fontId="9" fillId="0" borderId="32" xfId="0" applyNumberFormat="1" applyFont="1" applyBorder="1" applyAlignment="1">
      <alignment horizontal="left" vertical="center"/>
    </xf>
    <xf numFmtId="41" fontId="9" fillId="0" borderId="24" xfId="0" applyNumberFormat="1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41" fontId="9" fillId="0" borderId="23" xfId="51" applyFont="1" applyBorder="1" applyAlignment="1">
      <alignment horizontal="center" vertical="center"/>
    </xf>
    <xf numFmtId="41" fontId="9" fillId="0" borderId="32" xfId="51" applyFont="1" applyBorder="1" applyAlignment="1">
      <alignment horizontal="center" vertical="center"/>
    </xf>
    <xf numFmtId="41" fontId="9" fillId="0" borderId="24" xfId="51" applyFont="1" applyBorder="1" applyAlignment="1">
      <alignment horizontal="center" vertical="center"/>
    </xf>
    <xf numFmtId="0" fontId="10" fillId="0" borderId="32" xfId="0" applyFont="1" applyBorder="1" applyAlignment="1">
      <alignment vertical="center" wrapText="1"/>
    </xf>
    <xf numFmtId="0" fontId="10" fillId="0" borderId="32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41" fontId="8" fillId="0" borderId="20" xfId="5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41" fontId="38" fillId="0" borderId="0" xfId="52" applyFont="1" applyBorder="1" applyAlignment="1">
      <alignment horizontal="center" vertical="center"/>
    </xf>
    <xf numFmtId="0" fontId="14" fillId="0" borderId="36" xfId="0" applyFont="1" applyBorder="1" applyAlignment="1">
      <alignment horizontal="left" vertical="center"/>
    </xf>
    <xf numFmtId="0" fontId="22" fillId="0" borderId="37" xfId="0" applyFont="1" applyBorder="1" applyAlignment="1">
      <alignment horizontal="left" vertical="center"/>
    </xf>
    <xf numFmtId="0" fontId="13" fillId="0" borderId="3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1" fontId="14" fillId="0" borderId="38" xfId="52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41" fontId="13" fillId="0" borderId="38" xfId="52" applyFont="1" applyBorder="1" applyAlignment="1">
      <alignment horizontal="center" vertical="center"/>
    </xf>
    <xf numFmtId="41" fontId="13" fillId="0" borderId="20" xfId="52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4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41" fontId="14" fillId="0" borderId="23" xfId="52" applyFont="1" applyBorder="1" applyAlignment="1">
      <alignment horizontal="center" vertical="center"/>
    </xf>
    <xf numFmtId="41" fontId="14" fillId="0" borderId="24" xfId="52" applyFont="1" applyBorder="1" applyAlignment="1">
      <alignment horizontal="center" vertical="center"/>
    </xf>
    <xf numFmtId="41" fontId="13" fillId="0" borderId="23" xfId="52" applyFont="1" applyBorder="1" applyAlignment="1">
      <alignment horizontal="center" vertical="center"/>
    </xf>
    <xf numFmtId="41" fontId="13" fillId="0" borderId="24" xfId="52" applyFont="1" applyBorder="1" applyAlignment="1">
      <alignment horizontal="center" vertical="center"/>
    </xf>
    <xf numFmtId="0" fontId="13" fillId="0" borderId="40" xfId="0" applyFont="1" applyBorder="1" applyAlignment="1">
      <alignment horizontal="left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41" fontId="14" fillId="0" borderId="44" xfId="52" applyFont="1" applyBorder="1" applyAlignment="1">
      <alignment horizontal="center" vertical="center"/>
    </xf>
    <xf numFmtId="41" fontId="14" fillId="0" borderId="45" xfId="52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41" fontId="13" fillId="0" borderId="12" xfId="52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41" fontId="13" fillId="0" borderId="20" xfId="51" applyFont="1" applyFill="1" applyBorder="1" applyAlignment="1">
      <alignment horizontal="center" vertical="center"/>
    </xf>
    <xf numFmtId="41" fontId="13" fillId="0" borderId="26" xfId="51" applyFont="1" applyFill="1" applyBorder="1" applyAlignment="1">
      <alignment horizontal="center" vertical="center"/>
    </xf>
    <xf numFmtId="41" fontId="13" fillId="0" borderId="28" xfId="5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41" fontId="12" fillId="0" borderId="0" xfId="51" applyFont="1" applyFill="1" applyAlignment="1">
      <alignment horizontal="center" vertical="center"/>
    </xf>
    <xf numFmtId="41" fontId="21" fillId="0" borderId="20" xfId="51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41" fontId="10" fillId="0" borderId="20" xfId="51" applyFont="1" applyFill="1" applyBorder="1" applyAlignment="1">
      <alignment horizontal="center" vertical="center"/>
    </xf>
    <xf numFmtId="41" fontId="10" fillId="0" borderId="20" xfId="5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34" borderId="20" xfId="0" applyFont="1" applyFill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34" borderId="23" xfId="0" applyFont="1" applyFill="1" applyBorder="1" applyAlignment="1">
      <alignment horizontal="left" vertical="center"/>
    </xf>
    <xf numFmtId="0" fontId="9" fillId="34" borderId="32" xfId="0" applyFont="1" applyFill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180" fontId="25" fillId="0" borderId="0" xfId="51" applyNumberFormat="1" applyFont="1" applyBorder="1" applyAlignment="1">
      <alignment horizontal="center" vertical="center"/>
    </xf>
    <xf numFmtId="180" fontId="39" fillId="0" borderId="0" xfId="51" applyNumberFormat="1" applyFont="1" applyBorder="1" applyAlignment="1">
      <alignment horizontal="center" vertical="center"/>
    </xf>
    <xf numFmtId="41" fontId="13" fillId="0" borderId="49" xfId="51" applyFont="1" applyFill="1" applyBorder="1" applyAlignment="1">
      <alignment horizontal="center" vertical="center"/>
    </xf>
    <xf numFmtId="41" fontId="13" fillId="0" borderId="50" xfId="51" applyFont="1" applyFill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</cellXfs>
  <cellStyles count="75">
    <cellStyle name="Normal" xfId="0"/>
    <cellStyle name="??&amp;O?&amp;H?_x0008__x000F__x0007_?_x0007__x0001__x0001_" xfId="15"/>
    <cellStyle name="??&amp;O?&amp;H?_x0008_??_x0007__x0001__x0001_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뒤에 오는 하이퍼링크_0512" xfId="44"/>
    <cellStyle name="메모" xfId="45"/>
    <cellStyle name="Percent" xfId="46"/>
    <cellStyle name="보통" xfId="47"/>
    <cellStyle name="설명 텍스트" xfId="48"/>
    <cellStyle name="셀 확인" xfId="49"/>
    <cellStyle name="Comma" xfId="50"/>
    <cellStyle name="Comma [0]" xfId="51"/>
    <cellStyle name="쉼표 [0] 2" xfId="52"/>
    <cellStyle name="스타일 1" xfId="53"/>
    <cellStyle name="연결된 셀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지정되지 않음_G" xfId="63"/>
    <cellStyle name="출력" xfId="64"/>
    <cellStyle name="콤마 [0]_1" xfId="65"/>
    <cellStyle name="콤마_1" xfId="66"/>
    <cellStyle name="Currency" xfId="67"/>
    <cellStyle name="Currency [0]" xfId="68"/>
    <cellStyle name="標準_Akia(F）-8" xfId="69"/>
    <cellStyle name="category" xfId="70"/>
    <cellStyle name="Comma [0]_ SG&amp;A Bridge " xfId="71"/>
    <cellStyle name="comma zerodec" xfId="72"/>
    <cellStyle name="Comma_ SG&amp;A Bridge " xfId="73"/>
    <cellStyle name="Currency [0]_ SG&amp;A Bridge " xfId="74"/>
    <cellStyle name="Currency_ SG&amp;A Bridge " xfId="75"/>
    <cellStyle name="Currency1" xfId="76"/>
    <cellStyle name="Dollar (zero dec)" xfId="77"/>
    <cellStyle name="Grey" xfId="78"/>
    <cellStyle name="HEADER" xfId="79"/>
    <cellStyle name="Header1" xfId="80"/>
    <cellStyle name="Header2" xfId="81"/>
    <cellStyle name="Input [yellow]" xfId="82"/>
    <cellStyle name="Model" xfId="83"/>
    <cellStyle name="no dec" xfId="84"/>
    <cellStyle name="Normal - Style1" xfId="85"/>
    <cellStyle name="Normal_ SG&amp;A Bridge " xfId="86"/>
    <cellStyle name="Percent [2]" xfId="87"/>
    <cellStyle name="subhead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17</xdr:row>
      <xdr:rowOff>200025</xdr:rowOff>
    </xdr:from>
    <xdr:to>
      <xdr:col>5</xdr:col>
      <xdr:colOff>200025</xdr:colOff>
      <xdr:row>19</xdr:row>
      <xdr:rowOff>76200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4600575"/>
          <a:ext cx="838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TOTAL.XL1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49892;2\&#45812;&#48176;&#51064;&#49340;&#44277;&#49324;&#44032;&#44396;&#47448;\&#51089;&#50629;&#54028;&#51068;\&#54620;&#44397;&#53685;&#49888;&#44592;&#49696;-&#47785;&#46041;IDC\&#51089;&#50629;&#54028;&#51068;\&#51648;&#51656;&#54364;&#48376;&#44288;&#51204;&#49884;&#47932;\&#51089;&#50629;&#54028;&#51068;\&#46020;&#47196;&#54364;&#51648;&#54032;\&#51089;&#50629;&#54028;&#51068;\&#51228;&#51452;&#44284;&#54617;&#44368;&#50977;&#50672;&#44396;&#50896;\&#51089;&#50629;&#54028;&#51068;\&#54620;&#44397;&#53685;&#49888;\&#51312;&#4518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EXCEL\97BUN\DANG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1089;&#50629;&#54028;&#51068;\&#54620;&#44397;&#53685;&#49888;\&#51312;&#4518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48148;&#53461;%20&#54868;&#47732;\&#51089;&#50629;&#49892;\&#44036;&#54032;&#47448;\&#44592;&#53440;\&#51089;&#50629;&#54028;&#51068;\&#51648;&#51656;&#54364;&#48376;&#44288;&#51204;&#49884;&#47932;\&#50577;&#49885;\&#51068;&#50948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99ORDER\WB99\WB990503\&#53685;&#54633;&#45800;&#440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49892;\&#51228;&#51452;&#44284;&#54617;&#44368;&#50977;&#50672;&#44396;&#50896;\&#51089;&#50629;&#54028;&#51068;\&#54620;&#44397;&#53685;&#49888;\&#51312;&#451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KBS%20&#51068;&#50900;&#49328;&#51473;&#44228;&#49548;%20&#50808;3%20&#44060;&#49548;%20PGS-&#51217;&#51648;&#49884;&#49828;&#53596;%20&#49444;&#52824;%20&#45225;&#54408;\08-&#51064;&#51228;&#49345;&#54616;&#49688;&#46020;4.21%20&#49688;&#5122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KBS%20&#51068;&#50900;&#49328;&#51473;&#44228;&#49548;%20&#50808;3%20&#44060;&#49548;%20PGS-&#51217;&#51648;&#49884;&#49828;&#53596;%20&#49444;&#52824;%20&#45225;&#54408;\KBS%20&#51068;&#50900;&#49328;&#51473;&#44228;&#49548;%20&#50808;%203&#44060;&#49548;%20PGS-&#51217;&#51648;&#49884;&#49828;&#53596;%20&#45225;&#54408;%20&#49444;&#5282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mj\c\WINDOWS\EXCEL\KI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K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54028;&#51068;\&#46020;&#47196;&#54364;&#51648;&#54032;\&#51089;&#50629;&#54028;&#51068;\&#51228;&#51452;&#44284;&#54617;&#44368;&#50977;&#50672;&#44396;&#50896;\&#51089;&#50629;&#54028;&#51068;\&#54620;&#44397;&#53685;&#49888;\&#51312;&#451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8;&#49437;&#44260;&#48512;&#51109;\C\&#49884;&#44277;&#51089;&#50629;\&#49688;&#45768;\&#52264;&#51452;&#51076;\KK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49892;2\&#45812;&#48176;&#51064;&#49340;&#44277;&#49324;&#44032;&#44396;&#47448;\&#51089;&#50629;&#54028;&#51068;\&#54620;&#44397;&#53685;&#49888;&#44592;&#49696;-&#47785;&#46041;IDC\&#51089;&#50629;&#54028;&#51068;\&#51648;&#51656;&#54364;&#48376;&#44288;&#51204;&#49884;&#47932;\&#50577;&#49885;\&#51068;&#509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공사 Scope 표지"/>
      <sheetName val="공사 Scope"/>
      <sheetName val="표지"/>
      <sheetName val="원가표"/>
      <sheetName val="집계표"/>
      <sheetName val="내역-1"/>
      <sheetName val="내역-2"/>
      <sheetName val="일위대가"/>
      <sheetName val="일위2"/>
      <sheetName val="일위3"/>
      <sheetName val="XXXXXX"/>
      <sheetName val="VXXX"/>
      <sheetName val="진짜내역"/>
      <sheetName val="총괄"/>
      <sheetName val="집계"/>
      <sheetName val="내역서"/>
      <sheetName val="목록"/>
      <sheetName val="일위"/>
      <sheetName val="단가"/>
      <sheetName val="간재"/>
      <sheetName val="간노"/>
      <sheetName val="임금"/>
      <sheetName val="임금2"/>
      <sheetName val="임율"/>
      <sheetName val="경비 (2)"/>
      <sheetName val="경배"/>
      <sheetName val="경조"/>
      <sheetName val="일반 (2)"/>
      <sheetName val="일반율"/>
      <sheetName val="이윤 (2)"/>
      <sheetName val="이윤율"/>
      <sheetName val="손익"/>
      <sheetName val="제조"/>
      <sheetName val="손익2"/>
      <sheetName val="제조2"/>
      <sheetName val="기업"/>
      <sheetName val="몸체(460×600)"/>
      <sheetName val="560×550"/>
      <sheetName val="590×630"/>
      <sheetName val="502(760×600)"/>
      <sheetName val="840×700"/>
      <sheetName val="860×600"/>
      <sheetName val="870×770"/>
      <sheetName val="910×600"/>
      <sheetName val="937×610"/>
      <sheetName val="960×600"/>
      <sheetName val="980×640"/>
      <sheetName val="1000×610"/>
      <sheetName val="1080×770"/>
      <sheetName val="1130×600"/>
      <sheetName val="1200×600"/>
      <sheetName val="503(1230×510)"/>
      <sheetName val="1310×800"/>
      <sheetName val="1360×700"/>
      <sheetName val="1380×670"/>
      <sheetName val="1400×830"/>
      <sheetName val="1450×505"/>
      <sheetName val="1470×700"/>
      <sheetName val="1500×613"/>
      <sheetName val="1500×720"/>
      <sheetName val="1550×770"/>
      <sheetName val="1600×700"/>
      <sheetName val="1650×650"/>
      <sheetName val="1650×800"/>
      <sheetName val="1780×500"/>
      <sheetName val="2190×505"/>
      <sheetName val="504(2700×650)"/>
      <sheetName val="505(840×700)"/>
      <sheetName val="840×840"/>
      <sheetName val="848×613"/>
      <sheetName val="1060×700"/>
      <sheetName val="1080×670"/>
      <sheetName val="1110×722"/>
      <sheetName val="1160×650"/>
      <sheetName val="1160×680"/>
      <sheetName val="1160×730"/>
      <sheetName val="506(1210×730)"/>
      <sheetName val="1310×700"/>
      <sheetName val="1310×790"/>
      <sheetName val="1480×560"/>
      <sheetName val="511(1080×770)"/>
      <sheetName val="512(1360×700)"/>
      <sheetName val="512(1380×670)"/>
      <sheetName val="512(1500×720)"/>
      <sheetName val="512(1650×800)"/>
      <sheetName val="임율산출표"/>
      <sheetName val="간접노무비율"/>
      <sheetName val="직간접노무비집계"/>
      <sheetName val="부문별직접노무발생"/>
      <sheetName val="부분별간접노무집계"/>
      <sheetName val="부분별공통비배부액"/>
      <sheetName val="부분별간접노무발생"/>
      <sheetName val="발생노무집계"/>
      <sheetName val="직접노무비발생"/>
      <sheetName val="간접노무비발생"/>
      <sheetName val="경비집계"/>
      <sheetName val="경비계산"/>
      <sheetName val="경비배부율"/>
      <sheetName val="경비조정"/>
      <sheetName val="가구부문경비집계"/>
      <sheetName val="가구부문부서별배부액"/>
      <sheetName val="경비배부액집계"/>
      <sheetName val="공통비배부액"/>
      <sheetName val="배부율산출"/>
      <sheetName val="월별경비집계"/>
      <sheetName val="월별경비내역"/>
      <sheetName val="작업시간명세표"/>
      <sheetName val="일반관리비비율산출표"/>
      <sheetName val="일반관리및이윤율"/>
      <sheetName val="손익계산서"/>
      <sheetName val="제조원가명세서"/>
      <sheetName val="노무비집계"/>
      <sheetName val="직접노무비"/>
      <sheetName val="노무공수산출(460×600)"/>
      <sheetName val="적용원단위공수"/>
      <sheetName val="단위당노무공수"/>
      <sheetName val="실적원재료공수"/>
      <sheetName val="실적작업공수"/>
      <sheetName val="난이도가중치"/>
      <sheetName val="실적재품수량산출"/>
      <sheetName val="거울판"/>
      <sheetName val="키큰장"/>
      <sheetName val="서랍통"/>
      <sheetName val="천판류"/>
      <sheetName val="기타"/>
      <sheetName val="포장"/>
      <sheetName val="1∼37"/>
      <sheetName val="38∼94"/>
      <sheetName val="95∼126"/>
      <sheetName val="127∼154"/>
      <sheetName val="155∼205"/>
      <sheetName val="206∼255"/>
      <sheetName val="256∼281"/>
      <sheetName val="추가분"/>
      <sheetName val="뒷선반"/>
      <sheetName val="장식판"/>
      <sheetName val="상판(HPM)"/>
      <sheetName val="상판(인조)"/>
      <sheetName val="포장(1)"/>
      <sheetName val="포장(2)"/>
      <sheetName val="포장(3)"/>
      <sheetName val="포장(4)"/>
      <sheetName val="코킹"/>
      <sheetName val="Sheet1"/>
      <sheetName val="상판,뒷선반길이"/>
      <sheetName val="Sheet2"/>
      <sheetName val="내역"/>
      <sheetName val="제조노임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전기내역서"/>
      <sheetName val="전기집계표"/>
      <sheetName val="일위집계표"/>
      <sheetName val="수량산출"/>
      <sheetName val="내장집계표"/>
      <sheetName val="내역서(내부)"/>
      <sheetName val="수량산출근거(내부)"/>
      <sheetName val="일집"/>
      <sheetName val="원가 (2)"/>
      <sheetName val="재집"/>
      <sheetName val="직접재료비"/>
      <sheetName val="원단위"/>
      <sheetName val="노집"/>
      <sheetName val="직노"/>
      <sheetName val="공수"/>
      <sheetName val="경비"/>
      <sheetName val="배부"/>
      <sheetName val="조정액"/>
      <sheetName val="일반"/>
      <sheetName val="일반비율"/>
      <sheetName val="이윤"/>
      <sheetName val="손익(델리카)(Ⅰ)"/>
      <sheetName val="제조 (델리카)"/>
      <sheetName val="손익(한일피복))Ⅱ)"/>
      <sheetName val="제조(한일)"/>
      <sheetName val="손익(아이엔에스)(Ⅲ)"/>
      <sheetName val="제조 (아이)"/>
      <sheetName val="기타소모재료비(공통)"/>
      <sheetName val="간노비율(공통)"/>
      <sheetName val="임금(공통)"/>
      <sheetName val="배부(공통)"/>
      <sheetName val="조정액(공통)"/>
      <sheetName val="일반비율(공통)"/>
      <sheetName val="이윤율(공통)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별첨"/>
      <sheetName val="목차"/>
      <sheetName val="간지"/>
      <sheetName val="Ⅳ.원가계산"/>
      <sheetName val="Ⅴ.집계표"/>
      <sheetName val="Ⅵ.내역서"/>
      <sheetName val="1.기획료"/>
      <sheetName val="1-1.공수"/>
      <sheetName val="1-2.지급액"/>
      <sheetName val="2.인건비"/>
      <sheetName val="2-1.공수#1"/>
      <sheetName val="2-1.공수#2"/>
      <sheetName val="2-2.지급액"/>
      <sheetName val="3.리허설"/>
      <sheetName val="3-1.운영비"/>
      <sheetName val="4.교육청,연출단"/>
      <sheetName val="4-1.출장비"/>
      <sheetName val="4-2. 여비정액표"/>
      <sheetName val="5.결과보고서"/>
      <sheetName val="6.출연료"/>
      <sheetName val="7.개회식(임대제작)"/>
      <sheetName val="8.개회식(시스템)"/>
      <sheetName val="9.개회식(축하)"/>
      <sheetName val="10.폐회식(임대제작)"/>
      <sheetName val="11.폐회식(시스템)"/>
      <sheetName val="12.폐회식(도민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anga"/>
      <sheetName val="ilch"/>
    </sheetNames>
    <sheetDataSet>
      <sheetData sheetId="1">
        <row r="1">
          <cell r="A1" t="str">
            <v>코드</v>
          </cell>
          <cell r="D1" t="str">
            <v> </v>
          </cell>
          <cell r="E1" t="str">
            <v> </v>
          </cell>
          <cell r="G1" t="str">
            <v>단위당 소요인원</v>
          </cell>
        </row>
        <row r="2">
          <cell r="A2" t="str">
            <v>번호</v>
          </cell>
          <cell r="G2" t="str">
            <v>내선전공</v>
          </cell>
          <cell r="H2" t="str">
            <v>프랜트전공</v>
          </cell>
          <cell r="I2" t="str">
            <v>통신내선공</v>
          </cell>
          <cell r="J2" t="str">
            <v>통신CA공</v>
          </cell>
          <cell r="K2" t="str">
            <v>통신설비공</v>
          </cell>
          <cell r="L2" t="str">
            <v>배관공</v>
          </cell>
          <cell r="M2" t="str">
            <v>보통인부</v>
          </cell>
        </row>
        <row r="3">
          <cell r="A3" t="str">
            <v>d001</v>
          </cell>
          <cell r="B3">
            <v>1</v>
          </cell>
          <cell r="C3" t="str">
            <v>노 무 비</v>
          </cell>
          <cell r="D3" t="str">
            <v>특고압케이블전공</v>
          </cell>
          <cell r="E3" t="str">
            <v>인</v>
          </cell>
          <cell r="F3">
            <v>86408</v>
          </cell>
        </row>
        <row r="4">
          <cell r="A4" t="str">
            <v>d002</v>
          </cell>
          <cell r="B4">
            <v>2</v>
          </cell>
          <cell r="C4" t="str">
            <v>노 무 비</v>
          </cell>
          <cell r="D4" t="str">
            <v>기계공</v>
          </cell>
          <cell r="E4" t="str">
            <v>인</v>
          </cell>
          <cell r="F4">
            <v>58509</v>
          </cell>
        </row>
        <row r="5">
          <cell r="A5" t="str">
            <v>d003</v>
          </cell>
          <cell r="B5">
            <v>3</v>
          </cell>
          <cell r="C5" t="str">
            <v>노 무 비</v>
          </cell>
          <cell r="D5" t="str">
            <v>기계설치공</v>
          </cell>
          <cell r="E5" t="str">
            <v>인</v>
          </cell>
          <cell r="F5">
            <v>52520</v>
          </cell>
        </row>
        <row r="6">
          <cell r="A6" t="str">
            <v>d004</v>
          </cell>
          <cell r="B6">
            <v>4</v>
          </cell>
          <cell r="C6" t="str">
            <v>노 무 비</v>
          </cell>
          <cell r="D6" t="str">
            <v>내선전공</v>
          </cell>
          <cell r="E6" t="str">
            <v>인</v>
          </cell>
          <cell r="F6">
            <v>53181</v>
          </cell>
        </row>
        <row r="7">
          <cell r="A7" t="str">
            <v>d005</v>
          </cell>
          <cell r="B7">
            <v>5</v>
          </cell>
          <cell r="C7" t="str">
            <v>노 무 비</v>
          </cell>
          <cell r="D7" t="str">
            <v>목도</v>
          </cell>
          <cell r="E7" t="str">
            <v>인</v>
          </cell>
          <cell r="F7">
            <v>58119</v>
          </cell>
        </row>
        <row r="8">
          <cell r="A8" t="str">
            <v>d006</v>
          </cell>
          <cell r="B8">
            <v>6</v>
          </cell>
          <cell r="C8" t="str">
            <v>노 무 비</v>
          </cell>
          <cell r="D8" t="str">
            <v>무선안테나공</v>
          </cell>
          <cell r="E8" t="str">
            <v>인</v>
          </cell>
          <cell r="F8">
            <v>103707</v>
          </cell>
        </row>
        <row r="9">
          <cell r="A9" t="str">
            <v>d007</v>
          </cell>
          <cell r="B9">
            <v>7</v>
          </cell>
          <cell r="C9" t="str">
            <v>노 무 비</v>
          </cell>
          <cell r="D9" t="str">
            <v>배관공</v>
          </cell>
          <cell r="E9" t="str">
            <v>인</v>
          </cell>
          <cell r="F9">
            <v>53408</v>
          </cell>
        </row>
        <row r="10">
          <cell r="A10" t="str">
            <v>d008</v>
          </cell>
          <cell r="B10">
            <v>8</v>
          </cell>
          <cell r="C10" t="str">
            <v>노 무 비</v>
          </cell>
          <cell r="D10" t="str">
            <v>배전전공</v>
          </cell>
          <cell r="E10" t="str">
            <v>인</v>
          </cell>
          <cell r="F10">
            <v>176675</v>
          </cell>
        </row>
        <row r="11">
          <cell r="A11" t="str">
            <v>d009</v>
          </cell>
          <cell r="B11">
            <v>9</v>
          </cell>
          <cell r="C11" t="str">
            <v>노 무 비</v>
          </cell>
          <cell r="D11" t="str">
            <v>배전활선전공</v>
          </cell>
          <cell r="E11" t="str">
            <v>인</v>
          </cell>
          <cell r="F11">
            <v>202051</v>
          </cell>
        </row>
        <row r="12">
          <cell r="A12" t="str">
            <v>d010</v>
          </cell>
          <cell r="B12">
            <v>10</v>
          </cell>
          <cell r="C12" t="str">
            <v>노 무 비</v>
          </cell>
          <cell r="D12" t="str">
            <v>보일러공</v>
          </cell>
          <cell r="E12" t="str">
            <v>인</v>
          </cell>
          <cell r="F12">
            <v>53408</v>
          </cell>
        </row>
        <row r="13">
          <cell r="A13" t="str">
            <v>d011</v>
          </cell>
          <cell r="B13">
            <v>11</v>
          </cell>
          <cell r="C13" t="str">
            <v>노 무 비</v>
          </cell>
          <cell r="D13" t="str">
            <v>보통인부</v>
          </cell>
          <cell r="E13" t="str">
            <v>인</v>
          </cell>
          <cell r="F13">
            <v>34947</v>
          </cell>
        </row>
        <row r="14">
          <cell r="A14" t="str">
            <v>d012</v>
          </cell>
          <cell r="B14">
            <v>12</v>
          </cell>
          <cell r="C14" t="str">
            <v>노 무 비</v>
          </cell>
          <cell r="D14" t="str">
            <v>비계공</v>
          </cell>
          <cell r="E14" t="str">
            <v>인</v>
          </cell>
          <cell r="F14">
            <v>78568</v>
          </cell>
        </row>
        <row r="15">
          <cell r="A15" t="str">
            <v>d013</v>
          </cell>
          <cell r="B15">
            <v>13</v>
          </cell>
          <cell r="C15" t="str">
            <v>노 무 비</v>
          </cell>
          <cell r="D15" t="str">
            <v>송전전공</v>
          </cell>
          <cell r="E15" t="str">
            <v>인</v>
          </cell>
          <cell r="F15">
            <v>213858</v>
          </cell>
        </row>
        <row r="16">
          <cell r="A16" t="str">
            <v>d014</v>
          </cell>
          <cell r="B16">
            <v>14</v>
          </cell>
          <cell r="C16" t="str">
            <v>노 무 비</v>
          </cell>
          <cell r="D16" t="str">
            <v>철공</v>
          </cell>
          <cell r="E16" t="str">
            <v>인</v>
          </cell>
          <cell r="F16">
            <v>67900</v>
          </cell>
        </row>
        <row r="17">
          <cell r="A17" t="str">
            <v>d015</v>
          </cell>
          <cell r="B17">
            <v>15</v>
          </cell>
          <cell r="C17" t="str">
            <v>노 무 비</v>
          </cell>
          <cell r="D17" t="str">
            <v>안전관리기사 1급</v>
          </cell>
          <cell r="E17" t="str">
            <v>인</v>
          </cell>
          <cell r="F17">
            <v>42091</v>
          </cell>
        </row>
        <row r="18">
          <cell r="A18" t="str">
            <v>d016</v>
          </cell>
          <cell r="B18">
            <v>16</v>
          </cell>
          <cell r="C18" t="str">
            <v>노 무 비</v>
          </cell>
          <cell r="D18" t="str">
            <v>안전관리기사 2급</v>
          </cell>
          <cell r="E18" t="str">
            <v>인</v>
          </cell>
          <cell r="F18">
            <v>36222</v>
          </cell>
        </row>
        <row r="19">
          <cell r="A19" t="str">
            <v>d017</v>
          </cell>
          <cell r="B19">
            <v>17</v>
          </cell>
          <cell r="C19" t="str">
            <v>노 무 비</v>
          </cell>
          <cell r="D19" t="str">
            <v>용접공(일반)</v>
          </cell>
          <cell r="E19" t="str">
            <v>인</v>
          </cell>
          <cell r="F19">
            <v>65529</v>
          </cell>
        </row>
        <row r="20">
          <cell r="A20" t="str">
            <v>d018</v>
          </cell>
          <cell r="B20">
            <v>18</v>
          </cell>
          <cell r="C20" t="str">
            <v>노 무 비</v>
          </cell>
          <cell r="D20" t="str">
            <v>저압케이블전공</v>
          </cell>
          <cell r="E20" t="str">
            <v>인</v>
          </cell>
          <cell r="F20">
            <v>63007</v>
          </cell>
        </row>
        <row r="21">
          <cell r="A21" t="str">
            <v>d019</v>
          </cell>
          <cell r="B21">
            <v>19</v>
          </cell>
          <cell r="C21" t="str">
            <v>노 무 비</v>
          </cell>
          <cell r="D21" t="str">
            <v>전기공사 기사1급</v>
          </cell>
          <cell r="E21" t="str">
            <v>인</v>
          </cell>
          <cell r="F21">
            <v>65241</v>
          </cell>
        </row>
        <row r="22">
          <cell r="A22" t="str">
            <v>d020</v>
          </cell>
          <cell r="B22">
            <v>20</v>
          </cell>
          <cell r="C22" t="str">
            <v>노 무 비</v>
          </cell>
          <cell r="D22" t="str">
            <v>전기공사 기사2급</v>
          </cell>
          <cell r="E22" t="str">
            <v>인</v>
          </cell>
          <cell r="F22">
            <v>57636</v>
          </cell>
        </row>
        <row r="23">
          <cell r="A23" t="str">
            <v>d021</v>
          </cell>
          <cell r="B23">
            <v>21</v>
          </cell>
          <cell r="C23" t="str">
            <v>노 무 비</v>
          </cell>
          <cell r="D23" t="str">
            <v>통신 기능사</v>
          </cell>
          <cell r="E23" t="str">
            <v>인</v>
          </cell>
          <cell r="F23">
            <v>72145</v>
          </cell>
        </row>
        <row r="24">
          <cell r="A24" t="str">
            <v>d022</v>
          </cell>
          <cell r="B24">
            <v>22</v>
          </cell>
          <cell r="C24" t="str">
            <v>노 무 비</v>
          </cell>
          <cell r="D24" t="str">
            <v>통신기사 1급</v>
          </cell>
          <cell r="E24" t="str">
            <v>인</v>
          </cell>
          <cell r="F24">
            <v>89527</v>
          </cell>
        </row>
        <row r="25">
          <cell r="A25" t="str">
            <v>d023</v>
          </cell>
          <cell r="B25">
            <v>23</v>
          </cell>
          <cell r="C25" t="str">
            <v>노 무 비</v>
          </cell>
          <cell r="D25" t="str">
            <v>통신기사 2급</v>
          </cell>
          <cell r="E25" t="str">
            <v>인</v>
          </cell>
          <cell r="F25">
            <v>78395</v>
          </cell>
        </row>
        <row r="26">
          <cell r="A26" t="str">
            <v>d024</v>
          </cell>
          <cell r="B26">
            <v>24</v>
          </cell>
          <cell r="C26" t="str">
            <v>노 무 비</v>
          </cell>
          <cell r="D26" t="str">
            <v>통신내선공</v>
          </cell>
          <cell r="E26" t="str">
            <v>인</v>
          </cell>
          <cell r="F26">
            <v>70804</v>
          </cell>
        </row>
        <row r="27">
          <cell r="A27" t="str">
            <v>d025</v>
          </cell>
          <cell r="B27">
            <v>25</v>
          </cell>
          <cell r="C27" t="str">
            <v>노 무 비</v>
          </cell>
          <cell r="D27" t="str">
            <v>통신설비공</v>
          </cell>
          <cell r="E27" t="str">
            <v>인</v>
          </cell>
          <cell r="F27">
            <v>73709</v>
          </cell>
        </row>
        <row r="28">
          <cell r="A28" t="str">
            <v>d026</v>
          </cell>
          <cell r="B28">
            <v>26</v>
          </cell>
          <cell r="C28" t="str">
            <v>노 무 비</v>
          </cell>
          <cell r="D28" t="str">
            <v>통신외선공</v>
          </cell>
          <cell r="E28" t="str">
            <v>인</v>
          </cell>
          <cell r="F28">
            <v>84302</v>
          </cell>
        </row>
        <row r="29">
          <cell r="A29" t="str">
            <v>d027</v>
          </cell>
          <cell r="B29">
            <v>27</v>
          </cell>
          <cell r="C29" t="str">
            <v>노 무 비</v>
          </cell>
          <cell r="D29" t="str">
            <v>통신케이블공</v>
          </cell>
          <cell r="E29" t="str">
            <v>인</v>
          </cell>
          <cell r="F29">
            <v>87823</v>
          </cell>
        </row>
        <row r="30">
          <cell r="A30" t="str">
            <v>d028</v>
          </cell>
          <cell r="B30">
            <v>28</v>
          </cell>
          <cell r="C30" t="str">
            <v>노 무 비</v>
          </cell>
          <cell r="D30" t="str">
            <v>특별인부</v>
          </cell>
          <cell r="E30" t="str">
            <v>인</v>
          </cell>
          <cell r="F30">
            <v>55074</v>
          </cell>
        </row>
        <row r="31">
          <cell r="A31" t="str">
            <v>d029</v>
          </cell>
          <cell r="B31">
            <v>29</v>
          </cell>
          <cell r="C31" t="str">
            <v>노 무 비</v>
          </cell>
          <cell r="D31" t="str">
            <v>프랜트전공</v>
          </cell>
          <cell r="E31" t="str">
            <v>인</v>
          </cell>
          <cell r="F31">
            <v>62877</v>
          </cell>
        </row>
        <row r="32">
          <cell r="A32" t="str">
            <v>d030</v>
          </cell>
          <cell r="B32">
            <v>30</v>
          </cell>
          <cell r="C32" t="str">
            <v>노 무 비</v>
          </cell>
          <cell r="D32" t="str">
            <v>형틀목공</v>
          </cell>
          <cell r="E32" t="str">
            <v>인</v>
          </cell>
          <cell r="F32">
            <v>70616</v>
          </cell>
        </row>
        <row r="33">
          <cell r="A33" t="str">
            <v>d031</v>
          </cell>
          <cell r="B33">
            <v>31</v>
          </cell>
          <cell r="C33" t="str">
            <v>노 무 비</v>
          </cell>
          <cell r="D33" t="str">
            <v>CPU 시험기사</v>
          </cell>
          <cell r="E33" t="str">
            <v>인</v>
          </cell>
          <cell r="F33">
            <v>76241</v>
          </cell>
        </row>
        <row r="34">
          <cell r="A34" t="str">
            <v>d032</v>
          </cell>
          <cell r="B34">
            <v>32</v>
          </cell>
          <cell r="C34" t="str">
            <v>노 무 비</v>
          </cell>
          <cell r="D34" t="str">
            <v>H/W 설치기사</v>
          </cell>
          <cell r="E34" t="str">
            <v>인</v>
          </cell>
          <cell r="F34">
            <v>79720</v>
          </cell>
        </row>
        <row r="35">
          <cell r="A35" t="str">
            <v>d033</v>
          </cell>
          <cell r="B35">
            <v>33</v>
          </cell>
          <cell r="C35" t="str">
            <v>노 무 비</v>
          </cell>
          <cell r="D35" t="str">
            <v>H/W 시험기사</v>
          </cell>
          <cell r="E35" t="str">
            <v>인</v>
          </cell>
          <cell r="F35">
            <v>75373</v>
          </cell>
        </row>
        <row r="36">
          <cell r="A36" t="str">
            <v>d034</v>
          </cell>
          <cell r="B36">
            <v>34</v>
          </cell>
          <cell r="C36" t="str">
            <v>노 무 비</v>
          </cell>
          <cell r="D36" t="str">
            <v>S/W 시험기사</v>
          </cell>
          <cell r="E36" t="str">
            <v>인</v>
          </cell>
          <cell r="F36">
            <v>75292</v>
          </cell>
        </row>
        <row r="37">
          <cell r="A37" t="str">
            <v>d035</v>
          </cell>
          <cell r="B37">
            <v>35</v>
          </cell>
          <cell r="C37" t="str">
            <v>노 무 비</v>
          </cell>
          <cell r="D37" t="str">
            <v>도장공</v>
          </cell>
          <cell r="E37" t="str">
            <v>인</v>
          </cell>
          <cell r="F37">
            <v>59569</v>
          </cell>
        </row>
        <row r="38">
          <cell r="A38" t="str">
            <v>d186</v>
          </cell>
          <cell r="B38">
            <v>186</v>
          </cell>
          <cell r="C38" t="str">
            <v>90도 H Elbow</v>
          </cell>
          <cell r="D38" t="str">
            <v>W=300</v>
          </cell>
          <cell r="E38" t="str">
            <v>EA</v>
          </cell>
          <cell r="F38">
            <v>18000</v>
          </cell>
        </row>
        <row r="39">
          <cell r="A39" t="str">
            <v>d185</v>
          </cell>
          <cell r="B39">
            <v>185</v>
          </cell>
          <cell r="C39" t="str">
            <v>90도 V Elbow</v>
          </cell>
          <cell r="D39" t="str">
            <v>W=300</v>
          </cell>
          <cell r="E39" t="str">
            <v>EA</v>
          </cell>
          <cell r="F39">
            <v>13500</v>
          </cell>
        </row>
        <row r="40">
          <cell r="A40" t="str">
            <v>d036</v>
          </cell>
          <cell r="B40">
            <v>36</v>
          </cell>
          <cell r="C40" t="str">
            <v>가요전선관</v>
          </cell>
          <cell r="D40" t="str">
            <v>방수 16mm</v>
          </cell>
          <cell r="E40" t="str">
            <v>M</v>
          </cell>
          <cell r="F40">
            <v>240</v>
          </cell>
          <cell r="G40">
            <v>0.0588</v>
          </cell>
        </row>
        <row r="41">
          <cell r="A41" t="str">
            <v>d037</v>
          </cell>
          <cell r="B41">
            <v>37</v>
          </cell>
          <cell r="C41" t="str">
            <v>가요전선관</v>
          </cell>
          <cell r="D41" t="str">
            <v>방수 22mm</v>
          </cell>
          <cell r="E41" t="str">
            <v>M</v>
          </cell>
          <cell r="F41">
            <v>330</v>
          </cell>
          <cell r="G41">
            <v>0.0756</v>
          </cell>
        </row>
        <row r="42">
          <cell r="A42" t="str">
            <v>d038</v>
          </cell>
          <cell r="B42">
            <v>38</v>
          </cell>
          <cell r="C42" t="str">
            <v>가요전선관</v>
          </cell>
          <cell r="D42" t="str">
            <v>비방수 16mm</v>
          </cell>
          <cell r="E42" t="str">
            <v>M</v>
          </cell>
          <cell r="F42">
            <v>160</v>
          </cell>
          <cell r="G42">
            <v>0.049</v>
          </cell>
        </row>
        <row r="43">
          <cell r="A43" t="str">
            <v>d039</v>
          </cell>
          <cell r="B43">
            <v>39</v>
          </cell>
          <cell r="C43" t="str">
            <v>가요전선관</v>
          </cell>
          <cell r="D43" t="str">
            <v>비방수 22mm</v>
          </cell>
          <cell r="E43" t="str">
            <v>M</v>
          </cell>
          <cell r="F43">
            <v>190</v>
          </cell>
          <cell r="G43">
            <v>0.063</v>
          </cell>
        </row>
        <row r="44">
          <cell r="A44" t="str">
            <v>d040</v>
          </cell>
          <cell r="B44">
            <v>40</v>
          </cell>
          <cell r="C44" t="str">
            <v>감지기</v>
          </cell>
          <cell r="D44" t="str">
            <v>연기식</v>
          </cell>
          <cell r="E44" t="str">
            <v>EA</v>
          </cell>
          <cell r="F44">
            <v>4500</v>
          </cell>
          <cell r="G44">
            <v>0.13</v>
          </cell>
        </row>
        <row r="45">
          <cell r="A45" t="str">
            <v>d041</v>
          </cell>
          <cell r="B45">
            <v>41</v>
          </cell>
          <cell r="C45" t="str">
            <v>감지기</v>
          </cell>
          <cell r="D45" t="str">
            <v>차동식</v>
          </cell>
          <cell r="E45" t="str">
            <v>EA</v>
          </cell>
          <cell r="F45">
            <v>4500</v>
          </cell>
          <cell r="G45">
            <v>0.13</v>
          </cell>
        </row>
        <row r="46">
          <cell r="A46" t="str">
            <v>d042</v>
          </cell>
          <cell r="B46">
            <v>42</v>
          </cell>
          <cell r="C46" t="str">
            <v>강관</v>
          </cell>
          <cell r="D46" t="str">
            <v>백관 32mm</v>
          </cell>
          <cell r="E46" t="str">
            <v>M</v>
          </cell>
          <cell r="F46">
            <v>1485</v>
          </cell>
        </row>
        <row r="47">
          <cell r="A47" t="str">
            <v>d043</v>
          </cell>
          <cell r="B47">
            <v>43</v>
          </cell>
          <cell r="C47" t="str">
            <v>강관</v>
          </cell>
          <cell r="D47" t="str">
            <v>백관 40mm</v>
          </cell>
          <cell r="E47" t="str">
            <v>M</v>
          </cell>
          <cell r="F47">
            <v>1710</v>
          </cell>
        </row>
        <row r="48">
          <cell r="A48" t="str">
            <v>d044</v>
          </cell>
          <cell r="B48">
            <v>44</v>
          </cell>
          <cell r="C48" t="str">
            <v>경종</v>
          </cell>
          <cell r="D48" t="str">
            <v>DC 24V MBD</v>
          </cell>
          <cell r="E48" t="str">
            <v>EA</v>
          </cell>
          <cell r="F48">
            <v>5000</v>
          </cell>
          <cell r="G48">
            <v>0.15</v>
          </cell>
        </row>
        <row r="49">
          <cell r="A49" t="str">
            <v>d046</v>
          </cell>
          <cell r="B49">
            <v>46</v>
          </cell>
          <cell r="C49" t="str">
            <v>계량기 함</v>
          </cell>
          <cell r="D49" t="str">
            <v>1Ø2W 3-4세대용(SUS)</v>
          </cell>
          <cell r="E49" t="str">
            <v>EA</v>
          </cell>
          <cell r="F49">
            <v>36400</v>
          </cell>
          <cell r="G49">
            <v>0.3</v>
          </cell>
        </row>
        <row r="50">
          <cell r="A50" t="str">
            <v>d045</v>
          </cell>
          <cell r="B50">
            <v>45</v>
          </cell>
          <cell r="C50" t="str">
            <v>계량기 함</v>
          </cell>
          <cell r="D50" t="str">
            <v>합성수지 3Ø4W 중형</v>
          </cell>
          <cell r="E50" t="str">
            <v>EA</v>
          </cell>
          <cell r="F50">
            <v>17100</v>
          </cell>
          <cell r="G50">
            <v>0.3</v>
          </cell>
        </row>
        <row r="51">
          <cell r="A51" t="str">
            <v>d047</v>
          </cell>
          <cell r="B51">
            <v>47</v>
          </cell>
          <cell r="C51" t="str">
            <v>고압 애폭시애자</v>
          </cell>
          <cell r="D51" t="str">
            <v>7.2KV 55mm x 80mm</v>
          </cell>
          <cell r="E51" t="str">
            <v>EA</v>
          </cell>
          <cell r="F51">
            <v>3000</v>
          </cell>
          <cell r="H51">
            <v>0.21</v>
          </cell>
          <cell r="M51">
            <v>0.15</v>
          </cell>
        </row>
        <row r="52">
          <cell r="A52" t="str">
            <v>d048</v>
          </cell>
          <cell r="B52">
            <v>48</v>
          </cell>
          <cell r="C52" t="str">
            <v>고조도 반삿갓</v>
          </cell>
          <cell r="D52" t="str">
            <v>220(V)x20Wx2등</v>
          </cell>
          <cell r="E52" t="str">
            <v>EA</v>
          </cell>
          <cell r="F52">
            <v>5780</v>
          </cell>
        </row>
        <row r="53">
          <cell r="A53" t="str">
            <v>d049</v>
          </cell>
          <cell r="B53">
            <v>49</v>
          </cell>
          <cell r="C53" t="str">
            <v>고조도 반삿갓</v>
          </cell>
          <cell r="D53" t="str">
            <v>220(V)x40Wx2등</v>
          </cell>
          <cell r="E53" t="str">
            <v>EA</v>
          </cell>
          <cell r="F53">
            <v>8000</v>
          </cell>
        </row>
        <row r="54">
          <cell r="A54" t="str">
            <v>d050</v>
          </cell>
          <cell r="B54">
            <v>50</v>
          </cell>
          <cell r="C54" t="str">
            <v>나이프 S/W</v>
          </cell>
          <cell r="D54" t="str">
            <v>4P 200A</v>
          </cell>
          <cell r="E54" t="str">
            <v>EA</v>
          </cell>
          <cell r="F54">
            <v>45000</v>
          </cell>
          <cell r="G54">
            <v>0.689</v>
          </cell>
        </row>
        <row r="55">
          <cell r="A55" t="str">
            <v>d051</v>
          </cell>
          <cell r="B55">
            <v>51</v>
          </cell>
          <cell r="C55" t="str">
            <v>넛트 와샤</v>
          </cell>
          <cell r="D55" t="str">
            <v>Ø10</v>
          </cell>
          <cell r="E55" t="str">
            <v>EA</v>
          </cell>
          <cell r="F55">
            <v>11.34</v>
          </cell>
        </row>
        <row r="56">
          <cell r="A56" t="str">
            <v>d208</v>
          </cell>
          <cell r="B56">
            <v>208</v>
          </cell>
          <cell r="C56" t="str">
            <v>넝         마</v>
          </cell>
          <cell r="F56">
            <v>0</v>
          </cell>
        </row>
        <row r="57">
          <cell r="A57" t="str">
            <v>d052</v>
          </cell>
          <cell r="B57">
            <v>52</v>
          </cell>
          <cell r="C57" t="str">
            <v>노말밴드</v>
          </cell>
          <cell r="D57" t="str">
            <v>HIPVC28mm</v>
          </cell>
          <cell r="E57" t="str">
            <v>EA</v>
          </cell>
          <cell r="F57">
            <v>585</v>
          </cell>
        </row>
        <row r="58">
          <cell r="A58" t="str">
            <v>d053</v>
          </cell>
          <cell r="B58">
            <v>53</v>
          </cell>
          <cell r="C58" t="str">
            <v>노말밴드</v>
          </cell>
          <cell r="D58" t="str">
            <v>HIPVC36mm</v>
          </cell>
          <cell r="E58" t="str">
            <v>EA</v>
          </cell>
          <cell r="F58">
            <v>750</v>
          </cell>
        </row>
        <row r="59">
          <cell r="A59" t="str">
            <v>d054</v>
          </cell>
          <cell r="B59">
            <v>54</v>
          </cell>
          <cell r="C59" t="str">
            <v>노말밴드</v>
          </cell>
          <cell r="D59" t="str">
            <v>HIPVC42mm</v>
          </cell>
          <cell r="E59" t="str">
            <v>EA</v>
          </cell>
          <cell r="F59">
            <v>950</v>
          </cell>
        </row>
        <row r="60">
          <cell r="A60" t="str">
            <v>d055</v>
          </cell>
          <cell r="B60">
            <v>55</v>
          </cell>
          <cell r="C60" t="str">
            <v>노말밴드</v>
          </cell>
          <cell r="D60" t="str">
            <v>HIPVC54mm</v>
          </cell>
          <cell r="E60" t="str">
            <v>EA</v>
          </cell>
          <cell r="F60">
            <v>1430</v>
          </cell>
        </row>
        <row r="61">
          <cell r="A61" t="str">
            <v>d056</v>
          </cell>
          <cell r="B61">
            <v>56</v>
          </cell>
          <cell r="C61" t="str">
            <v>노말밴드</v>
          </cell>
          <cell r="D61" t="str">
            <v>S/T 28mm</v>
          </cell>
          <cell r="E61" t="str">
            <v>EA</v>
          </cell>
          <cell r="F61">
            <v>1440</v>
          </cell>
        </row>
        <row r="62">
          <cell r="A62" t="str">
            <v>d057</v>
          </cell>
          <cell r="B62">
            <v>57</v>
          </cell>
          <cell r="C62" t="str">
            <v>노말밴드</v>
          </cell>
          <cell r="D62" t="str">
            <v>S/T 36mm</v>
          </cell>
          <cell r="E62" t="str">
            <v>EA</v>
          </cell>
          <cell r="F62">
            <v>2240</v>
          </cell>
        </row>
        <row r="63">
          <cell r="A63" t="str">
            <v>d058</v>
          </cell>
          <cell r="B63">
            <v>58</v>
          </cell>
          <cell r="C63" t="str">
            <v>노말밴드</v>
          </cell>
          <cell r="D63" t="str">
            <v>S/T 42mm</v>
          </cell>
          <cell r="E63" t="str">
            <v>EA</v>
          </cell>
          <cell r="F63">
            <v>2640</v>
          </cell>
        </row>
        <row r="64">
          <cell r="A64" t="str">
            <v>d059</v>
          </cell>
          <cell r="B64">
            <v>59</v>
          </cell>
          <cell r="C64" t="str">
            <v>노말밴드</v>
          </cell>
          <cell r="D64" t="str">
            <v>S/T 54mm</v>
          </cell>
          <cell r="E64" t="str">
            <v>EA</v>
          </cell>
          <cell r="F64">
            <v>4000</v>
          </cell>
        </row>
        <row r="65">
          <cell r="A65" t="str">
            <v>d230</v>
          </cell>
          <cell r="B65">
            <v>230</v>
          </cell>
          <cell r="C65" t="str">
            <v>노말밴드</v>
          </cell>
          <cell r="D65" t="str">
            <v>S/T 104mm</v>
          </cell>
          <cell r="E65" t="str">
            <v>EA</v>
          </cell>
          <cell r="F65">
            <v>18400</v>
          </cell>
        </row>
        <row r="66">
          <cell r="A66" t="str">
            <v>d206</v>
          </cell>
          <cell r="B66">
            <v>206</v>
          </cell>
          <cell r="C66" t="str">
            <v>녹막이  페 인 트</v>
          </cell>
          <cell r="D66" t="str">
            <v>2종 1급</v>
          </cell>
          <cell r="E66" t="str">
            <v>ℓ</v>
          </cell>
          <cell r="F66">
            <v>0</v>
          </cell>
        </row>
        <row r="67">
          <cell r="A67" t="str">
            <v>d211</v>
          </cell>
          <cell r="B67">
            <v>211</v>
          </cell>
          <cell r="C67" t="str">
            <v>ㄷ 형강</v>
          </cell>
          <cell r="D67" t="str">
            <v>5.0t 100x50</v>
          </cell>
          <cell r="E67" t="str">
            <v>EA</v>
          </cell>
          <cell r="F67">
            <v>300</v>
          </cell>
        </row>
        <row r="68">
          <cell r="A68" t="str">
            <v>d064</v>
          </cell>
          <cell r="B68">
            <v>64</v>
          </cell>
          <cell r="C68" t="str">
            <v>동 압착 슬리브</v>
          </cell>
          <cell r="D68" t="str">
            <v>C형 100-38㎟</v>
          </cell>
          <cell r="E68" t="str">
            <v>EA</v>
          </cell>
          <cell r="F68">
            <v>2000</v>
          </cell>
          <cell r="G68">
            <v>0.15</v>
          </cell>
        </row>
        <row r="69">
          <cell r="A69" t="str">
            <v>d065</v>
          </cell>
          <cell r="B69">
            <v>65</v>
          </cell>
          <cell r="C69" t="str">
            <v>동 압착 슬리브</v>
          </cell>
          <cell r="D69" t="str">
            <v>C형 100㎟</v>
          </cell>
          <cell r="E69" t="str">
            <v>EA</v>
          </cell>
          <cell r="F69">
            <v>2375</v>
          </cell>
          <cell r="G69">
            <v>0.15</v>
          </cell>
        </row>
        <row r="70">
          <cell r="A70" t="str">
            <v>d066</v>
          </cell>
          <cell r="B70">
            <v>66</v>
          </cell>
          <cell r="C70" t="str">
            <v>동 압착 슬리브</v>
          </cell>
          <cell r="D70" t="str">
            <v>C형 150㎟</v>
          </cell>
          <cell r="E70" t="str">
            <v>EA</v>
          </cell>
          <cell r="F70">
            <v>2850</v>
          </cell>
          <cell r="G70">
            <v>0.15</v>
          </cell>
        </row>
        <row r="71">
          <cell r="A71" t="str">
            <v>d067</v>
          </cell>
          <cell r="B71">
            <v>67</v>
          </cell>
          <cell r="C71" t="str">
            <v>동 압착 슬리브</v>
          </cell>
          <cell r="D71" t="str">
            <v>C형 200㎟</v>
          </cell>
          <cell r="E71" t="str">
            <v>EA</v>
          </cell>
          <cell r="F71">
            <v>3800</v>
          </cell>
          <cell r="G71">
            <v>0.15</v>
          </cell>
        </row>
        <row r="72">
          <cell r="A72" t="str">
            <v>d060</v>
          </cell>
          <cell r="B72">
            <v>60</v>
          </cell>
          <cell r="C72" t="str">
            <v>동 압착 슬리브</v>
          </cell>
          <cell r="D72" t="str">
            <v>C형 22㎟</v>
          </cell>
          <cell r="E72" t="str">
            <v>EA</v>
          </cell>
          <cell r="F72">
            <v>950</v>
          </cell>
          <cell r="G72">
            <v>0.15</v>
          </cell>
        </row>
        <row r="73">
          <cell r="A73" t="str">
            <v>d068</v>
          </cell>
          <cell r="B73">
            <v>68</v>
          </cell>
          <cell r="C73" t="str">
            <v>동 압착 슬리브</v>
          </cell>
          <cell r="D73" t="str">
            <v>C형 250㎟</v>
          </cell>
          <cell r="E73" t="str">
            <v>EA</v>
          </cell>
          <cell r="F73">
            <v>4940</v>
          </cell>
          <cell r="G73">
            <v>0.15</v>
          </cell>
        </row>
        <row r="74">
          <cell r="A74" t="str">
            <v>d061</v>
          </cell>
          <cell r="B74">
            <v>61</v>
          </cell>
          <cell r="C74" t="str">
            <v>동 압착 슬리브</v>
          </cell>
          <cell r="D74" t="str">
            <v>C형 38㎟</v>
          </cell>
          <cell r="E74" t="str">
            <v>EA</v>
          </cell>
          <cell r="F74">
            <v>1235</v>
          </cell>
          <cell r="G74">
            <v>0.15</v>
          </cell>
        </row>
        <row r="75">
          <cell r="A75" t="str">
            <v>d069</v>
          </cell>
          <cell r="B75">
            <v>69</v>
          </cell>
          <cell r="C75" t="str">
            <v>동 압착 슬리브</v>
          </cell>
          <cell r="D75" t="str">
            <v>C형 400-50㎟</v>
          </cell>
          <cell r="E75" t="str">
            <v>EA</v>
          </cell>
          <cell r="F75">
            <v>11000</v>
          </cell>
          <cell r="G75">
            <v>0.15</v>
          </cell>
        </row>
        <row r="76">
          <cell r="A76" t="str">
            <v>d062</v>
          </cell>
          <cell r="B76">
            <v>62</v>
          </cell>
          <cell r="C76" t="str">
            <v>동 압착 슬리브</v>
          </cell>
          <cell r="D76" t="str">
            <v>C형 50㎟</v>
          </cell>
          <cell r="E76" t="str">
            <v>EA</v>
          </cell>
          <cell r="F76">
            <v>1520</v>
          </cell>
          <cell r="G76">
            <v>0.15</v>
          </cell>
        </row>
        <row r="77">
          <cell r="A77" t="str">
            <v>d063</v>
          </cell>
          <cell r="B77">
            <v>63</v>
          </cell>
          <cell r="C77" t="str">
            <v>동 압착 슬리브</v>
          </cell>
          <cell r="D77" t="str">
            <v>C형 80㎟</v>
          </cell>
          <cell r="E77" t="str">
            <v>EA</v>
          </cell>
          <cell r="F77">
            <v>1900</v>
          </cell>
          <cell r="G77">
            <v>0.15</v>
          </cell>
        </row>
        <row r="78">
          <cell r="A78" t="str">
            <v>d070</v>
          </cell>
          <cell r="B78">
            <v>70</v>
          </cell>
          <cell r="C78" t="str">
            <v>동 피뢰침</v>
          </cell>
          <cell r="D78" t="str">
            <v>14 x 485mm</v>
          </cell>
          <cell r="E78" t="str">
            <v>EA</v>
          </cell>
          <cell r="F78">
            <v>9000</v>
          </cell>
          <cell r="G78">
            <v>1.5</v>
          </cell>
        </row>
        <row r="79">
          <cell r="A79" t="str">
            <v>d077</v>
          </cell>
          <cell r="B79">
            <v>77</v>
          </cell>
          <cell r="C79" t="str">
            <v>동관단자</v>
          </cell>
          <cell r="D79" t="str">
            <v>2홀 100㎟</v>
          </cell>
          <cell r="E79" t="str">
            <v>EA</v>
          </cell>
          <cell r="F79">
            <v>1500</v>
          </cell>
        </row>
        <row r="80">
          <cell r="A80" t="str">
            <v>d072</v>
          </cell>
          <cell r="B80">
            <v>72</v>
          </cell>
          <cell r="C80" t="str">
            <v>동관단자</v>
          </cell>
          <cell r="D80" t="str">
            <v>2홀 14㎟</v>
          </cell>
          <cell r="E80" t="str">
            <v>EA</v>
          </cell>
          <cell r="F80">
            <v>330</v>
          </cell>
        </row>
        <row r="81">
          <cell r="A81" t="str">
            <v>d078</v>
          </cell>
          <cell r="B81">
            <v>78</v>
          </cell>
          <cell r="C81" t="str">
            <v>동관단자</v>
          </cell>
          <cell r="D81" t="str">
            <v>2홀 150㎟</v>
          </cell>
          <cell r="E81" t="str">
            <v>EA</v>
          </cell>
          <cell r="F81">
            <v>2400</v>
          </cell>
        </row>
        <row r="82">
          <cell r="A82" t="str">
            <v>d079</v>
          </cell>
          <cell r="B82">
            <v>79</v>
          </cell>
          <cell r="C82" t="str">
            <v>동관단자</v>
          </cell>
          <cell r="D82" t="str">
            <v>2홀 200㎟</v>
          </cell>
          <cell r="E82" t="str">
            <v>EA</v>
          </cell>
          <cell r="F82">
            <v>2800</v>
          </cell>
        </row>
        <row r="83">
          <cell r="A83" t="str">
            <v>d073</v>
          </cell>
          <cell r="B83">
            <v>73</v>
          </cell>
          <cell r="C83" t="str">
            <v>동관단자</v>
          </cell>
          <cell r="D83" t="str">
            <v>2홀 22㎟</v>
          </cell>
          <cell r="E83" t="str">
            <v>EA</v>
          </cell>
          <cell r="F83">
            <v>380</v>
          </cell>
        </row>
        <row r="84">
          <cell r="A84" t="str">
            <v>d080</v>
          </cell>
          <cell r="B84">
            <v>80</v>
          </cell>
          <cell r="C84" t="str">
            <v>동관단자</v>
          </cell>
          <cell r="D84" t="str">
            <v>2홀 250㎟</v>
          </cell>
          <cell r="E84" t="str">
            <v>EA</v>
          </cell>
          <cell r="F84">
            <v>3800</v>
          </cell>
        </row>
        <row r="85">
          <cell r="A85" t="str">
            <v>d081</v>
          </cell>
          <cell r="B85">
            <v>81</v>
          </cell>
          <cell r="C85" t="str">
            <v>동관단자</v>
          </cell>
          <cell r="D85" t="str">
            <v>2홀 325㎟</v>
          </cell>
          <cell r="E85" t="str">
            <v>EA</v>
          </cell>
          <cell r="F85">
            <v>6500</v>
          </cell>
        </row>
        <row r="86">
          <cell r="A86" t="str">
            <v>d074</v>
          </cell>
          <cell r="B86">
            <v>74</v>
          </cell>
          <cell r="C86" t="str">
            <v>동관단자</v>
          </cell>
          <cell r="D86" t="str">
            <v>2홀 38㎟</v>
          </cell>
          <cell r="E86" t="str">
            <v>EA</v>
          </cell>
          <cell r="F86">
            <v>520</v>
          </cell>
        </row>
        <row r="87">
          <cell r="A87" t="str">
            <v>d082</v>
          </cell>
          <cell r="B87">
            <v>82</v>
          </cell>
          <cell r="C87" t="str">
            <v>동관단자</v>
          </cell>
          <cell r="D87" t="str">
            <v>2홀 400㎟</v>
          </cell>
          <cell r="E87" t="str">
            <v>EA</v>
          </cell>
          <cell r="F87">
            <v>8000</v>
          </cell>
        </row>
        <row r="88">
          <cell r="A88" t="str">
            <v>d075</v>
          </cell>
          <cell r="B88">
            <v>75</v>
          </cell>
          <cell r="C88" t="str">
            <v>동관단자</v>
          </cell>
          <cell r="D88" t="str">
            <v>2홀 60㎟</v>
          </cell>
          <cell r="E88" t="str">
            <v>EA</v>
          </cell>
          <cell r="F88">
            <v>800</v>
          </cell>
        </row>
        <row r="89">
          <cell r="A89" t="str">
            <v>d076</v>
          </cell>
          <cell r="B89">
            <v>76</v>
          </cell>
          <cell r="C89" t="str">
            <v>동관단자</v>
          </cell>
          <cell r="D89" t="str">
            <v>2홀 80㎟</v>
          </cell>
          <cell r="E89" t="str">
            <v>EA</v>
          </cell>
          <cell r="F89">
            <v>990</v>
          </cell>
        </row>
        <row r="90">
          <cell r="A90" t="str">
            <v>d071</v>
          </cell>
          <cell r="B90">
            <v>71</v>
          </cell>
          <cell r="C90" t="str">
            <v>동관단자</v>
          </cell>
          <cell r="D90" t="str">
            <v>2홀 8㎟</v>
          </cell>
          <cell r="E90" t="str">
            <v>EA</v>
          </cell>
          <cell r="F90">
            <v>280</v>
          </cell>
        </row>
        <row r="91">
          <cell r="A91" t="str">
            <v>d083</v>
          </cell>
          <cell r="B91">
            <v>83</v>
          </cell>
          <cell r="C91" t="str">
            <v>동축케이블(T.V)</v>
          </cell>
          <cell r="D91" t="str">
            <v>ECX 5C-2V</v>
          </cell>
          <cell r="E91" t="str">
            <v>M</v>
          </cell>
          <cell r="F91">
            <v>330</v>
          </cell>
          <cell r="K91">
            <v>0.018</v>
          </cell>
        </row>
        <row r="92">
          <cell r="A92" t="str">
            <v>d084</v>
          </cell>
          <cell r="B92">
            <v>84</v>
          </cell>
          <cell r="C92" t="str">
            <v>리미트 S/W</v>
          </cell>
          <cell r="D92" t="str">
            <v>250V15A 로라레바형</v>
          </cell>
          <cell r="E92" t="str">
            <v>EA</v>
          </cell>
          <cell r="F92">
            <v>5100</v>
          </cell>
          <cell r="G92">
            <v>0.12</v>
          </cell>
        </row>
        <row r="93">
          <cell r="A93" t="str">
            <v>d085</v>
          </cell>
          <cell r="B93">
            <v>85</v>
          </cell>
          <cell r="C93" t="str">
            <v>모  래</v>
          </cell>
          <cell r="D93" t="str">
            <v>세사</v>
          </cell>
          <cell r="E93" t="str">
            <v>㎣</v>
          </cell>
          <cell r="F93">
            <v>7000</v>
          </cell>
        </row>
        <row r="94">
          <cell r="A94" t="str">
            <v>d086</v>
          </cell>
          <cell r="B94">
            <v>86</v>
          </cell>
          <cell r="C94" t="str">
            <v>발신기</v>
          </cell>
          <cell r="D94" t="str">
            <v>2급(보통형)</v>
          </cell>
          <cell r="E94" t="str">
            <v>EA</v>
          </cell>
          <cell r="F94">
            <v>3400</v>
          </cell>
          <cell r="G94">
            <v>0.3</v>
          </cell>
        </row>
        <row r="95">
          <cell r="A95" t="str">
            <v>d200</v>
          </cell>
          <cell r="B95">
            <v>200</v>
          </cell>
          <cell r="C95" t="str">
            <v>발전기 접속함</v>
          </cell>
          <cell r="D95" t="str">
            <v>접속자 200A</v>
          </cell>
          <cell r="E95" t="str">
            <v>면</v>
          </cell>
          <cell r="F95">
            <v>0</v>
          </cell>
          <cell r="G95">
            <v>0.922</v>
          </cell>
        </row>
        <row r="96">
          <cell r="A96" t="str">
            <v>d087</v>
          </cell>
          <cell r="B96">
            <v>87</v>
          </cell>
          <cell r="C96" t="str">
            <v>백열등기구</v>
          </cell>
          <cell r="D96" t="str">
            <v>220V 100W 방폭증</v>
          </cell>
          <cell r="E96" t="str">
            <v>SET</v>
          </cell>
          <cell r="F96">
            <v>56000</v>
          </cell>
          <cell r="G96">
            <v>0.36</v>
          </cell>
        </row>
        <row r="97">
          <cell r="A97" t="str">
            <v>d197</v>
          </cell>
          <cell r="B97">
            <v>197</v>
          </cell>
          <cell r="C97" t="str">
            <v>백열등기구</v>
          </cell>
          <cell r="D97" t="str">
            <v>직부형</v>
          </cell>
          <cell r="E97" t="str">
            <v>SET</v>
          </cell>
          <cell r="F97">
            <v>5000</v>
          </cell>
          <cell r="G97">
            <v>0.18</v>
          </cell>
        </row>
        <row r="98">
          <cell r="A98" t="str">
            <v>d088</v>
          </cell>
          <cell r="B98">
            <v>88</v>
          </cell>
          <cell r="C98" t="str">
            <v>백열전구</v>
          </cell>
          <cell r="D98" t="str">
            <v>220V 60W</v>
          </cell>
          <cell r="E98" t="str">
            <v>EA</v>
          </cell>
          <cell r="F98">
            <v>220</v>
          </cell>
        </row>
        <row r="99">
          <cell r="A99" t="str">
            <v>d091</v>
          </cell>
          <cell r="B99">
            <v>91</v>
          </cell>
          <cell r="C99" t="str">
            <v>브스바</v>
          </cell>
          <cell r="D99" t="str">
            <v>100x100x1000mm(8.9)</v>
          </cell>
          <cell r="E99" t="str">
            <v>Kg</v>
          </cell>
          <cell r="F99">
            <v>2850</v>
          </cell>
          <cell r="H99">
            <v>0.13</v>
          </cell>
          <cell r="M99">
            <v>0.09</v>
          </cell>
        </row>
        <row r="100">
          <cell r="A100" t="str">
            <v>d089</v>
          </cell>
          <cell r="B100">
            <v>89</v>
          </cell>
          <cell r="C100" t="str">
            <v>브스바</v>
          </cell>
          <cell r="D100" t="str">
            <v>3.0mm x 25(0.66)</v>
          </cell>
          <cell r="E100" t="str">
            <v>Kg</v>
          </cell>
          <cell r="F100">
            <v>2850</v>
          </cell>
          <cell r="H100">
            <v>0.12</v>
          </cell>
          <cell r="M100">
            <v>0.08</v>
          </cell>
        </row>
        <row r="101">
          <cell r="A101" t="str">
            <v>d090</v>
          </cell>
          <cell r="B101">
            <v>90</v>
          </cell>
          <cell r="C101" t="str">
            <v>브스바</v>
          </cell>
          <cell r="D101" t="str">
            <v>3.0mm x 50(1.33)</v>
          </cell>
          <cell r="E101" t="str">
            <v>Kg</v>
          </cell>
          <cell r="F101">
            <v>2850</v>
          </cell>
          <cell r="H101">
            <v>0.12</v>
          </cell>
          <cell r="M101">
            <v>0.08</v>
          </cell>
        </row>
        <row r="102">
          <cell r="A102" t="str">
            <v>d092</v>
          </cell>
          <cell r="B102">
            <v>92</v>
          </cell>
          <cell r="C102" t="str">
            <v>비디오폰</v>
          </cell>
          <cell r="D102" t="str">
            <v>CH 911SV 화재,방범,가스 </v>
          </cell>
          <cell r="E102" t="str">
            <v>SET</v>
          </cell>
          <cell r="F102">
            <v>440000</v>
          </cell>
          <cell r="G102">
            <v>0.44</v>
          </cell>
        </row>
        <row r="103">
          <cell r="A103" t="str">
            <v>d095</v>
          </cell>
          <cell r="B103">
            <v>95</v>
          </cell>
          <cell r="C103" t="str">
            <v>세프티 S/W</v>
          </cell>
          <cell r="D103" t="str">
            <v>3P 100A</v>
          </cell>
          <cell r="E103" t="str">
            <v>EA</v>
          </cell>
          <cell r="F103">
            <v>56300</v>
          </cell>
          <cell r="G103">
            <v>0.4</v>
          </cell>
        </row>
        <row r="104">
          <cell r="A104" t="str">
            <v>d096</v>
          </cell>
          <cell r="B104">
            <v>96</v>
          </cell>
          <cell r="C104" t="str">
            <v>세프티 S/W</v>
          </cell>
          <cell r="D104" t="str">
            <v>3P 200A</v>
          </cell>
          <cell r="E104" t="str">
            <v>EA</v>
          </cell>
          <cell r="F104">
            <v>112500</v>
          </cell>
          <cell r="G104">
            <v>0.55</v>
          </cell>
        </row>
        <row r="105">
          <cell r="A105" t="str">
            <v>d093</v>
          </cell>
          <cell r="B105">
            <v>93</v>
          </cell>
          <cell r="C105" t="str">
            <v>세프티 S/W</v>
          </cell>
          <cell r="D105" t="str">
            <v>3P 30A</v>
          </cell>
          <cell r="E105" t="str">
            <v>EA</v>
          </cell>
          <cell r="F105">
            <v>22500</v>
          </cell>
          <cell r="G105">
            <v>0.2</v>
          </cell>
        </row>
        <row r="106">
          <cell r="A106" t="str">
            <v>d094</v>
          </cell>
          <cell r="B106">
            <v>94</v>
          </cell>
          <cell r="C106" t="str">
            <v>세프티 S/W</v>
          </cell>
          <cell r="D106" t="str">
            <v>3P 60A</v>
          </cell>
          <cell r="E106" t="str">
            <v>EA</v>
          </cell>
          <cell r="F106">
            <v>30400</v>
          </cell>
          <cell r="G106">
            <v>0.3</v>
          </cell>
        </row>
        <row r="107">
          <cell r="A107" t="str">
            <v>d097</v>
          </cell>
          <cell r="B107">
            <v>97</v>
          </cell>
          <cell r="C107" t="str">
            <v>셋트 앙카</v>
          </cell>
          <cell r="D107" t="str">
            <v>1/2" x 100</v>
          </cell>
          <cell r="E107" t="str">
            <v>EA</v>
          </cell>
          <cell r="F107">
            <v>140</v>
          </cell>
          <cell r="G107">
            <v>0.08</v>
          </cell>
          <cell r="M107">
            <v>0.036</v>
          </cell>
        </row>
        <row r="108">
          <cell r="A108" t="str">
            <v>d098</v>
          </cell>
          <cell r="B108">
            <v>98</v>
          </cell>
          <cell r="C108" t="str">
            <v>수신기</v>
          </cell>
          <cell r="D108" t="str">
            <v>P형 1급 5CC</v>
          </cell>
          <cell r="E108" t="str">
            <v>대</v>
          </cell>
          <cell r="F108">
            <v>180000</v>
          </cell>
          <cell r="G108">
            <v>7.5</v>
          </cell>
        </row>
        <row r="109">
          <cell r="A109" t="str">
            <v>d099</v>
          </cell>
          <cell r="B109">
            <v>99</v>
          </cell>
          <cell r="C109" t="str">
            <v>스위치 박스</v>
          </cell>
          <cell r="D109" t="str">
            <v>S/W BOX 54mm 1EA</v>
          </cell>
          <cell r="E109" t="str">
            <v>EA</v>
          </cell>
          <cell r="F109">
            <v>440</v>
          </cell>
          <cell r="G109">
            <v>0.2</v>
          </cell>
        </row>
        <row r="110">
          <cell r="A110" t="str">
            <v>d100</v>
          </cell>
          <cell r="B110">
            <v>100</v>
          </cell>
          <cell r="C110" t="str">
            <v>스위치(매입램프)</v>
          </cell>
          <cell r="D110" t="str">
            <v>250V15A1구 ALW1111</v>
          </cell>
          <cell r="E110" t="str">
            <v>EA</v>
          </cell>
          <cell r="F110">
            <v>820</v>
          </cell>
          <cell r="G110">
            <v>0.065</v>
          </cell>
        </row>
        <row r="111">
          <cell r="A111" t="str">
            <v>d101</v>
          </cell>
          <cell r="B111">
            <v>101</v>
          </cell>
          <cell r="C111" t="str">
            <v>스위치(매입램프)</v>
          </cell>
          <cell r="D111" t="str">
            <v>250V15A2구 ALW1111</v>
          </cell>
          <cell r="E111" t="str">
            <v>EA</v>
          </cell>
          <cell r="F111">
            <v>1080</v>
          </cell>
          <cell r="G111">
            <v>0.078</v>
          </cell>
        </row>
        <row r="112">
          <cell r="A112" t="str">
            <v>d102</v>
          </cell>
          <cell r="B112">
            <v>102</v>
          </cell>
          <cell r="C112" t="str">
            <v>스위치(매입램프)</v>
          </cell>
          <cell r="D112" t="str">
            <v>250V15A3구 ALW1111</v>
          </cell>
          <cell r="E112" t="str">
            <v>EA</v>
          </cell>
          <cell r="F112">
            <v>2600</v>
          </cell>
          <cell r="G112">
            <v>0.091</v>
          </cell>
        </row>
        <row r="113">
          <cell r="A113" t="str">
            <v>d103</v>
          </cell>
          <cell r="B113">
            <v>103</v>
          </cell>
          <cell r="C113" t="str">
            <v>스위치(매입램프)</v>
          </cell>
          <cell r="D113" t="str">
            <v>250V15A3로 ALW1111</v>
          </cell>
          <cell r="E113" t="str">
            <v>EA</v>
          </cell>
          <cell r="F113">
            <v>1004</v>
          </cell>
          <cell r="G113">
            <v>0.095</v>
          </cell>
        </row>
        <row r="114">
          <cell r="A114" t="str">
            <v>d207</v>
          </cell>
          <cell r="B114">
            <v>207</v>
          </cell>
          <cell r="C114" t="str">
            <v>신         너</v>
          </cell>
          <cell r="D114" t="str">
            <v>1종 1급 DR291</v>
          </cell>
          <cell r="E114" t="str">
            <v>ℓ</v>
          </cell>
          <cell r="F114">
            <v>0</v>
          </cell>
        </row>
        <row r="115">
          <cell r="A115" t="str">
            <v>d104</v>
          </cell>
          <cell r="B115">
            <v>104</v>
          </cell>
          <cell r="C115" t="str">
            <v>아우트레트 박스</v>
          </cell>
          <cell r="D115" t="str">
            <v>4각BOX 54mm</v>
          </cell>
          <cell r="E115" t="str">
            <v>EA</v>
          </cell>
          <cell r="F115">
            <v>489</v>
          </cell>
          <cell r="G115">
            <v>0.2</v>
          </cell>
        </row>
        <row r="116">
          <cell r="A116" t="str">
            <v>d105</v>
          </cell>
          <cell r="B116">
            <v>105</v>
          </cell>
          <cell r="C116" t="str">
            <v>아우트레트 박스</v>
          </cell>
          <cell r="D116" t="str">
            <v>8각BOX 54mm</v>
          </cell>
          <cell r="E116" t="str">
            <v>EA</v>
          </cell>
          <cell r="F116">
            <v>445</v>
          </cell>
          <cell r="G116">
            <v>0.2</v>
          </cell>
        </row>
        <row r="117">
          <cell r="A117" t="str">
            <v>d106</v>
          </cell>
          <cell r="B117">
            <v>106</v>
          </cell>
          <cell r="C117" t="str">
            <v>아우트레트 박스</v>
          </cell>
          <cell r="D117" t="str">
            <v>S/WBOX 54mm</v>
          </cell>
          <cell r="E117" t="str">
            <v>EA</v>
          </cell>
          <cell r="F117">
            <v>360</v>
          </cell>
          <cell r="G117">
            <v>0.2</v>
          </cell>
        </row>
        <row r="118">
          <cell r="A118" t="str">
            <v>d213</v>
          </cell>
          <cell r="B118">
            <v>213</v>
          </cell>
          <cell r="C118" t="str">
            <v>앵 카 볼 트</v>
          </cell>
          <cell r="D118" t="str">
            <v>13MM(1/2)x125L</v>
          </cell>
          <cell r="E118" t="str">
            <v>EA</v>
          </cell>
          <cell r="F118">
            <v>145</v>
          </cell>
        </row>
        <row r="119">
          <cell r="A119" t="str">
            <v>d210</v>
          </cell>
          <cell r="B119">
            <v>210</v>
          </cell>
          <cell r="C119" t="str">
            <v>연   마   지</v>
          </cell>
          <cell r="D119" t="str">
            <v>22.8 x 25Cm</v>
          </cell>
          <cell r="F119">
            <v>0</v>
          </cell>
        </row>
        <row r="120">
          <cell r="A120" t="str">
            <v>d107</v>
          </cell>
          <cell r="B120">
            <v>107</v>
          </cell>
          <cell r="C120" t="str">
            <v>오뚜기식 제어기</v>
          </cell>
          <cell r="D120" t="str">
            <v>부력식형</v>
          </cell>
          <cell r="E120" t="str">
            <v>EA</v>
          </cell>
          <cell r="F120">
            <v>33000</v>
          </cell>
          <cell r="G120">
            <v>0.08</v>
          </cell>
        </row>
        <row r="121">
          <cell r="A121" t="str">
            <v>d108</v>
          </cell>
          <cell r="B121">
            <v>108</v>
          </cell>
          <cell r="C121" t="str">
            <v>위샤캡</v>
          </cell>
          <cell r="D121" t="str">
            <v>S/T 28mm</v>
          </cell>
          <cell r="E121" t="str">
            <v>EA</v>
          </cell>
          <cell r="F121">
            <v>2100</v>
          </cell>
          <cell r="G121">
            <v>0.03</v>
          </cell>
        </row>
        <row r="122">
          <cell r="A122" t="str">
            <v>d109</v>
          </cell>
          <cell r="B122">
            <v>109</v>
          </cell>
          <cell r="C122" t="str">
            <v>위샤캡</v>
          </cell>
          <cell r="D122" t="str">
            <v>S/T 36mm</v>
          </cell>
          <cell r="E122" t="str">
            <v>EA</v>
          </cell>
          <cell r="F122">
            <v>2480</v>
          </cell>
          <cell r="G122">
            <v>0.04</v>
          </cell>
        </row>
        <row r="123">
          <cell r="A123" t="str">
            <v>d110</v>
          </cell>
          <cell r="B123">
            <v>110</v>
          </cell>
          <cell r="C123" t="str">
            <v>위샤캡</v>
          </cell>
          <cell r="D123" t="str">
            <v>S/T 42mm</v>
          </cell>
          <cell r="E123" t="str">
            <v>EA</v>
          </cell>
          <cell r="F123">
            <v>2770</v>
          </cell>
          <cell r="G123">
            <v>0.04</v>
          </cell>
        </row>
        <row r="124">
          <cell r="A124" t="str">
            <v>d111</v>
          </cell>
          <cell r="B124">
            <v>111</v>
          </cell>
          <cell r="C124" t="str">
            <v>위샤캡</v>
          </cell>
          <cell r="D124" t="str">
            <v>S/T 54mm</v>
          </cell>
          <cell r="E124" t="str">
            <v>EA</v>
          </cell>
          <cell r="F124">
            <v>3440</v>
          </cell>
          <cell r="G124">
            <v>0.04</v>
          </cell>
        </row>
        <row r="125">
          <cell r="A125" t="str">
            <v>d229</v>
          </cell>
          <cell r="B125">
            <v>229</v>
          </cell>
          <cell r="C125" t="str">
            <v>위샤캡</v>
          </cell>
          <cell r="D125" t="str">
            <v>S/T 104mm</v>
          </cell>
          <cell r="E125" t="str">
            <v>EA</v>
          </cell>
          <cell r="F125">
            <v>23906</v>
          </cell>
          <cell r="G125">
            <v>0.04</v>
          </cell>
        </row>
        <row r="126">
          <cell r="A126" t="str">
            <v>d212</v>
          </cell>
          <cell r="B126">
            <v>212</v>
          </cell>
          <cell r="C126" t="str">
            <v>유니스트러트 챤넬</v>
          </cell>
          <cell r="D126" t="str">
            <v>2.3t 42x42</v>
          </cell>
          <cell r="E126" t="str">
            <v>EA</v>
          </cell>
          <cell r="F126">
            <v>0</v>
          </cell>
        </row>
        <row r="127">
          <cell r="A127" t="str">
            <v>d205</v>
          </cell>
          <cell r="B127">
            <v>205</v>
          </cell>
          <cell r="C127" t="str">
            <v>은            분</v>
          </cell>
          <cell r="E127" t="str">
            <v>ℓ</v>
          </cell>
          <cell r="F127">
            <v>0</v>
          </cell>
        </row>
        <row r="128">
          <cell r="A128" t="str">
            <v>d112</v>
          </cell>
          <cell r="B128">
            <v>112</v>
          </cell>
          <cell r="C128" t="str">
            <v>작은나사</v>
          </cell>
          <cell r="D128" t="str">
            <v>황동 1/8"x1 1/4"</v>
          </cell>
          <cell r="E128" t="str">
            <v>EA</v>
          </cell>
          <cell r="F128">
            <v>4.6</v>
          </cell>
        </row>
        <row r="129">
          <cell r="A129" t="str">
            <v>d113</v>
          </cell>
          <cell r="B129">
            <v>113</v>
          </cell>
          <cell r="C129" t="str">
            <v>장미전구</v>
          </cell>
          <cell r="D129" t="str">
            <v>220(V) x 20W전자식</v>
          </cell>
          <cell r="E129" t="str">
            <v>EA</v>
          </cell>
          <cell r="F129">
            <v>7500</v>
          </cell>
          <cell r="G129">
            <v>0.245</v>
          </cell>
        </row>
        <row r="130">
          <cell r="A130" t="str">
            <v>d116</v>
          </cell>
          <cell r="B130">
            <v>116</v>
          </cell>
          <cell r="C130" t="str">
            <v>전  선</v>
          </cell>
          <cell r="D130" t="str">
            <v>CPEV 0.65mm 10P</v>
          </cell>
          <cell r="E130" t="str">
            <v>M</v>
          </cell>
          <cell r="F130">
            <v>523</v>
          </cell>
          <cell r="J130">
            <v>0.18</v>
          </cell>
        </row>
        <row r="131">
          <cell r="A131" t="str">
            <v>d114</v>
          </cell>
          <cell r="B131">
            <v>114</v>
          </cell>
          <cell r="C131" t="str">
            <v>전극봉식 제어기</v>
          </cell>
          <cell r="D131" t="str">
            <v>3선 3극</v>
          </cell>
          <cell r="E131" t="str">
            <v>EA</v>
          </cell>
          <cell r="F131">
            <v>33000</v>
          </cell>
          <cell r="G131">
            <v>0.08</v>
          </cell>
        </row>
        <row r="132">
          <cell r="A132" t="str">
            <v>d115</v>
          </cell>
          <cell r="B132">
            <v>115</v>
          </cell>
          <cell r="C132" t="str">
            <v>전기맨홀</v>
          </cell>
          <cell r="D132" t="str">
            <v>Ø950(Ø750)소형</v>
          </cell>
          <cell r="E132" t="str">
            <v>EA</v>
          </cell>
          <cell r="F132">
            <v>365000</v>
          </cell>
        </row>
        <row r="133">
          <cell r="A133" t="str">
            <v>d117</v>
          </cell>
          <cell r="B133">
            <v>117</v>
          </cell>
          <cell r="C133" t="str">
            <v>전선</v>
          </cell>
          <cell r="D133" t="str">
            <v>CV 5.5㎟/1C</v>
          </cell>
          <cell r="E133" t="str">
            <v>M</v>
          </cell>
          <cell r="F133">
            <v>270</v>
          </cell>
          <cell r="G133">
            <v>0.01</v>
          </cell>
        </row>
        <row r="134">
          <cell r="A134" t="str">
            <v>d118</v>
          </cell>
          <cell r="B134">
            <v>118</v>
          </cell>
          <cell r="C134" t="str">
            <v>전선</v>
          </cell>
          <cell r="D134" t="str">
            <v>CV 8㎟/1C</v>
          </cell>
          <cell r="E134" t="str">
            <v>M</v>
          </cell>
          <cell r="F134">
            <v>350</v>
          </cell>
          <cell r="G134">
            <v>0.02</v>
          </cell>
        </row>
        <row r="135">
          <cell r="A135" t="str">
            <v>d119</v>
          </cell>
          <cell r="B135">
            <v>119</v>
          </cell>
          <cell r="C135" t="str">
            <v>전선</v>
          </cell>
          <cell r="D135" t="str">
            <v>CV 14㎟/1C</v>
          </cell>
          <cell r="E135" t="str">
            <v>M</v>
          </cell>
          <cell r="F135">
            <v>615</v>
          </cell>
          <cell r="G135">
            <v>0.02</v>
          </cell>
        </row>
        <row r="136">
          <cell r="A136" t="str">
            <v>d120</v>
          </cell>
          <cell r="B136">
            <v>120</v>
          </cell>
          <cell r="C136" t="str">
            <v>전선</v>
          </cell>
          <cell r="D136" t="str">
            <v>CV 22㎟/1C</v>
          </cell>
          <cell r="E136" t="str">
            <v>M</v>
          </cell>
          <cell r="F136">
            <v>812</v>
          </cell>
          <cell r="G136">
            <v>0.031</v>
          </cell>
        </row>
        <row r="137">
          <cell r="A137" t="str">
            <v>d121</v>
          </cell>
          <cell r="B137">
            <v>121</v>
          </cell>
          <cell r="C137" t="str">
            <v>전선</v>
          </cell>
          <cell r="D137" t="str">
            <v>CV 38㎟/1C</v>
          </cell>
          <cell r="E137" t="str">
            <v>M</v>
          </cell>
          <cell r="F137">
            <v>1250</v>
          </cell>
          <cell r="G137">
            <v>0.031</v>
          </cell>
        </row>
        <row r="138">
          <cell r="A138" t="str">
            <v>d228</v>
          </cell>
          <cell r="B138">
            <v>228</v>
          </cell>
          <cell r="C138" t="str">
            <v>전선</v>
          </cell>
          <cell r="D138" t="str">
            <v>CV 100㎟/1C</v>
          </cell>
          <cell r="E138" t="str">
            <v>M</v>
          </cell>
          <cell r="F138">
            <v>3518</v>
          </cell>
          <cell r="G138">
            <v>0.064</v>
          </cell>
        </row>
        <row r="139">
          <cell r="A139" t="str">
            <v>d122</v>
          </cell>
          <cell r="B139">
            <v>122</v>
          </cell>
          <cell r="C139" t="str">
            <v>전선</v>
          </cell>
          <cell r="D139" t="str">
            <v>CVV 2.0㎟/1C</v>
          </cell>
          <cell r="E139" t="str">
            <v>M</v>
          </cell>
          <cell r="F139">
            <v>95</v>
          </cell>
          <cell r="G139">
            <v>0.01</v>
          </cell>
        </row>
        <row r="140">
          <cell r="A140" t="str">
            <v>d125</v>
          </cell>
          <cell r="B140">
            <v>125</v>
          </cell>
          <cell r="C140" t="str">
            <v>전선</v>
          </cell>
          <cell r="D140" t="str">
            <v>GV 100㎟</v>
          </cell>
          <cell r="E140" t="str">
            <v>M</v>
          </cell>
          <cell r="F140">
            <v>3518</v>
          </cell>
          <cell r="G140">
            <v>0.02</v>
          </cell>
        </row>
        <row r="141">
          <cell r="A141" t="str">
            <v>d128</v>
          </cell>
          <cell r="B141">
            <v>128</v>
          </cell>
          <cell r="C141" t="str">
            <v>전선</v>
          </cell>
          <cell r="D141" t="str">
            <v>GV 14㎟</v>
          </cell>
          <cell r="E141" t="str">
            <v>M</v>
          </cell>
          <cell r="F141">
            <v>715</v>
          </cell>
          <cell r="G141">
            <v>0.02</v>
          </cell>
        </row>
        <row r="142">
          <cell r="A142" t="str">
            <v>d123</v>
          </cell>
          <cell r="B142">
            <v>123</v>
          </cell>
          <cell r="C142" t="str">
            <v>전선</v>
          </cell>
          <cell r="D142" t="str">
            <v>GV 38㎟</v>
          </cell>
          <cell r="E142" t="str">
            <v>M</v>
          </cell>
          <cell r="F142">
            <v>1494</v>
          </cell>
          <cell r="G142">
            <v>0.031</v>
          </cell>
        </row>
        <row r="143">
          <cell r="A143" t="str">
            <v>d126</v>
          </cell>
          <cell r="B143">
            <v>126</v>
          </cell>
          <cell r="C143" t="str">
            <v>전선</v>
          </cell>
          <cell r="D143" t="str">
            <v>GV 400㎟</v>
          </cell>
          <cell r="E143" t="str">
            <v>M</v>
          </cell>
          <cell r="F143">
            <v>13768</v>
          </cell>
          <cell r="G143">
            <v>0.025</v>
          </cell>
        </row>
        <row r="144">
          <cell r="A144" t="str">
            <v>d124</v>
          </cell>
          <cell r="B144">
            <v>124</v>
          </cell>
          <cell r="C144" t="str">
            <v>전선</v>
          </cell>
          <cell r="D144" t="str">
            <v>GV 50㎟</v>
          </cell>
          <cell r="E144" t="str">
            <v>M</v>
          </cell>
          <cell r="F144">
            <v>2006</v>
          </cell>
          <cell r="G144">
            <v>0.015</v>
          </cell>
        </row>
        <row r="145">
          <cell r="A145" t="str">
            <v>d214</v>
          </cell>
          <cell r="B145">
            <v>214</v>
          </cell>
          <cell r="C145" t="str">
            <v>전선</v>
          </cell>
          <cell r="D145" t="str">
            <v>GV 8㎟</v>
          </cell>
          <cell r="E145" t="str">
            <v>M</v>
          </cell>
          <cell r="F145">
            <v>414</v>
          </cell>
          <cell r="G145">
            <v>0.02</v>
          </cell>
        </row>
        <row r="146">
          <cell r="A146" t="str">
            <v>d127</v>
          </cell>
          <cell r="B146">
            <v>127</v>
          </cell>
          <cell r="C146" t="str">
            <v>전선</v>
          </cell>
          <cell r="D146" t="str">
            <v>HIV 2.0mm</v>
          </cell>
          <cell r="E146" t="str">
            <v>M</v>
          </cell>
          <cell r="F146">
            <v>94</v>
          </cell>
          <cell r="G146">
            <v>0.01</v>
          </cell>
        </row>
        <row r="147">
          <cell r="A147" t="str">
            <v>d129</v>
          </cell>
          <cell r="B147">
            <v>129</v>
          </cell>
          <cell r="C147" t="str">
            <v>전선</v>
          </cell>
          <cell r="D147" t="str">
            <v>HIV 5.5㎟</v>
          </cell>
          <cell r="E147" t="str">
            <v>M</v>
          </cell>
          <cell r="F147">
            <v>183</v>
          </cell>
          <cell r="G147">
            <v>0.01</v>
          </cell>
        </row>
        <row r="148">
          <cell r="A148" t="str">
            <v>d130</v>
          </cell>
          <cell r="B148">
            <v>130</v>
          </cell>
          <cell r="C148" t="str">
            <v>전선</v>
          </cell>
          <cell r="D148" t="str">
            <v>HIV 8㎟</v>
          </cell>
          <cell r="E148" t="str">
            <v>M</v>
          </cell>
          <cell r="F148">
            <v>265</v>
          </cell>
          <cell r="G148">
            <v>0.02</v>
          </cell>
        </row>
        <row r="149">
          <cell r="A149" t="str">
            <v>d131</v>
          </cell>
          <cell r="B149">
            <v>131</v>
          </cell>
          <cell r="C149" t="str">
            <v>전선</v>
          </cell>
          <cell r="D149" t="str">
            <v>TIV 0.8mm/2C</v>
          </cell>
          <cell r="E149" t="str">
            <v>M</v>
          </cell>
          <cell r="F149">
            <v>38</v>
          </cell>
          <cell r="I149">
            <v>0.015</v>
          </cell>
        </row>
        <row r="150">
          <cell r="A150" t="str">
            <v>d217</v>
          </cell>
          <cell r="B150">
            <v>217</v>
          </cell>
          <cell r="C150" t="str">
            <v>전선관</v>
          </cell>
          <cell r="D150" t="str">
            <v>ELP D : 30</v>
          </cell>
          <cell r="E150" t="str">
            <v>M</v>
          </cell>
          <cell r="F150">
            <v>305</v>
          </cell>
          <cell r="G150">
            <v>0.012</v>
          </cell>
          <cell r="M150">
            <v>0.029</v>
          </cell>
        </row>
        <row r="151">
          <cell r="A151" t="str">
            <v>d218</v>
          </cell>
          <cell r="B151">
            <v>218</v>
          </cell>
          <cell r="C151" t="str">
            <v>전선관</v>
          </cell>
          <cell r="D151" t="str">
            <v>ELP D : 40</v>
          </cell>
          <cell r="E151" t="str">
            <v>M</v>
          </cell>
          <cell r="F151">
            <v>500</v>
          </cell>
          <cell r="G151">
            <v>0.012</v>
          </cell>
          <cell r="M151">
            <v>0.029</v>
          </cell>
        </row>
        <row r="152">
          <cell r="A152" t="str">
            <v>d219</v>
          </cell>
          <cell r="B152">
            <v>219</v>
          </cell>
          <cell r="C152" t="str">
            <v>전선관</v>
          </cell>
          <cell r="D152" t="str">
            <v>ELP D : 50</v>
          </cell>
          <cell r="E152" t="str">
            <v>M</v>
          </cell>
          <cell r="F152">
            <v>630</v>
          </cell>
          <cell r="G152">
            <v>0.012</v>
          </cell>
          <cell r="M152">
            <v>0.029</v>
          </cell>
        </row>
        <row r="153">
          <cell r="A153" t="str">
            <v>d220</v>
          </cell>
          <cell r="B153">
            <v>220</v>
          </cell>
          <cell r="C153" t="str">
            <v>전선관</v>
          </cell>
          <cell r="D153" t="str">
            <v>ELP D : 65</v>
          </cell>
          <cell r="E153" t="str">
            <v>M</v>
          </cell>
          <cell r="F153">
            <v>925</v>
          </cell>
          <cell r="G153">
            <v>0.015</v>
          </cell>
          <cell r="M153">
            <v>0.035</v>
          </cell>
        </row>
        <row r="154">
          <cell r="A154" t="str">
            <v>d132</v>
          </cell>
          <cell r="B154">
            <v>132</v>
          </cell>
          <cell r="C154" t="str">
            <v>전선관</v>
          </cell>
          <cell r="D154" t="str">
            <v>HIPVC 16mm</v>
          </cell>
          <cell r="E154" t="str">
            <v>M</v>
          </cell>
          <cell r="F154">
            <v>235</v>
          </cell>
          <cell r="G154">
            <v>0.05</v>
          </cell>
        </row>
        <row r="155">
          <cell r="A155" t="str">
            <v>d133</v>
          </cell>
          <cell r="B155">
            <v>133</v>
          </cell>
          <cell r="C155" t="str">
            <v>전선관</v>
          </cell>
          <cell r="D155" t="str">
            <v>HIPVC 22mm</v>
          </cell>
          <cell r="E155" t="str">
            <v>M</v>
          </cell>
          <cell r="F155">
            <v>283</v>
          </cell>
          <cell r="G155">
            <v>0.06</v>
          </cell>
        </row>
        <row r="156">
          <cell r="A156" t="str">
            <v>d134</v>
          </cell>
          <cell r="B156">
            <v>134</v>
          </cell>
          <cell r="C156" t="str">
            <v>전선관</v>
          </cell>
          <cell r="D156" t="str">
            <v>HIPVC 28mm</v>
          </cell>
          <cell r="E156" t="str">
            <v>M</v>
          </cell>
          <cell r="F156">
            <v>548</v>
          </cell>
          <cell r="G156">
            <v>0.08</v>
          </cell>
        </row>
        <row r="157">
          <cell r="A157" t="str">
            <v>d135</v>
          </cell>
          <cell r="B157">
            <v>135</v>
          </cell>
          <cell r="C157" t="str">
            <v>전선관</v>
          </cell>
          <cell r="D157" t="str">
            <v>HIPVC 36mm</v>
          </cell>
          <cell r="E157" t="str">
            <v>M</v>
          </cell>
          <cell r="F157">
            <v>760</v>
          </cell>
          <cell r="G157">
            <v>0.01</v>
          </cell>
        </row>
        <row r="158">
          <cell r="A158" t="str">
            <v>d136</v>
          </cell>
          <cell r="B158">
            <v>136</v>
          </cell>
          <cell r="C158" t="str">
            <v>전선관</v>
          </cell>
          <cell r="D158" t="str">
            <v>HIPVC 42mm</v>
          </cell>
          <cell r="E158" t="str">
            <v>M</v>
          </cell>
          <cell r="F158">
            <v>996</v>
          </cell>
          <cell r="G158">
            <v>0.13</v>
          </cell>
        </row>
        <row r="159">
          <cell r="A159" t="str">
            <v>d137</v>
          </cell>
          <cell r="B159">
            <v>137</v>
          </cell>
          <cell r="C159" t="str">
            <v>전선관</v>
          </cell>
          <cell r="D159" t="str">
            <v>HIPVC 54mm</v>
          </cell>
          <cell r="E159" t="str">
            <v>M</v>
          </cell>
          <cell r="F159">
            <v>1413</v>
          </cell>
          <cell r="G159">
            <v>0.19</v>
          </cell>
        </row>
        <row r="160">
          <cell r="A160" t="str">
            <v>d138</v>
          </cell>
          <cell r="B160">
            <v>138</v>
          </cell>
          <cell r="C160" t="str">
            <v>전선관</v>
          </cell>
          <cell r="D160" t="str">
            <v>S/T 16mm</v>
          </cell>
          <cell r="E160" t="str">
            <v>M</v>
          </cell>
          <cell r="F160">
            <v>665</v>
          </cell>
          <cell r="G160">
            <v>0.08</v>
          </cell>
        </row>
        <row r="161">
          <cell r="A161" t="str">
            <v>d139</v>
          </cell>
          <cell r="B161">
            <v>139</v>
          </cell>
          <cell r="C161" t="str">
            <v>전선관</v>
          </cell>
          <cell r="D161" t="str">
            <v>S/T 22mm</v>
          </cell>
          <cell r="E161" t="str">
            <v>M</v>
          </cell>
          <cell r="F161">
            <v>852</v>
          </cell>
          <cell r="G161">
            <v>0.11</v>
          </cell>
        </row>
        <row r="162">
          <cell r="A162" t="str">
            <v>d140</v>
          </cell>
          <cell r="B162">
            <v>140</v>
          </cell>
          <cell r="C162" t="str">
            <v>전선관</v>
          </cell>
          <cell r="D162" t="str">
            <v>S/T 28mm</v>
          </cell>
          <cell r="E162" t="str">
            <v>M</v>
          </cell>
          <cell r="F162">
            <v>1112</v>
          </cell>
          <cell r="G162">
            <v>0.14</v>
          </cell>
        </row>
        <row r="163">
          <cell r="A163" t="str">
            <v>d141</v>
          </cell>
          <cell r="B163">
            <v>141</v>
          </cell>
          <cell r="C163" t="str">
            <v>전선관</v>
          </cell>
          <cell r="D163" t="str">
            <v>S/T 36mm</v>
          </cell>
          <cell r="E163" t="str">
            <v>M</v>
          </cell>
          <cell r="F163">
            <v>1365</v>
          </cell>
          <cell r="G163">
            <v>0.2</v>
          </cell>
        </row>
        <row r="164">
          <cell r="A164" t="str">
            <v>d142</v>
          </cell>
          <cell r="B164">
            <v>142</v>
          </cell>
          <cell r="C164" t="str">
            <v>전선관</v>
          </cell>
          <cell r="D164" t="str">
            <v>S/T 42mm</v>
          </cell>
          <cell r="E164" t="str">
            <v>M</v>
          </cell>
          <cell r="F164">
            <v>1582</v>
          </cell>
          <cell r="G164">
            <v>0.25</v>
          </cell>
        </row>
        <row r="165">
          <cell r="A165" t="str">
            <v>d143</v>
          </cell>
          <cell r="B165">
            <v>143</v>
          </cell>
          <cell r="C165" t="str">
            <v>전선관</v>
          </cell>
          <cell r="D165" t="str">
            <v>S/T 54mm</v>
          </cell>
          <cell r="E165" t="str">
            <v>M</v>
          </cell>
          <cell r="F165">
            <v>2206</v>
          </cell>
          <cell r="G165">
            <v>0.34</v>
          </cell>
        </row>
        <row r="166">
          <cell r="A166" t="str">
            <v>d227</v>
          </cell>
          <cell r="B166">
            <v>143</v>
          </cell>
          <cell r="C166" t="str">
            <v>전선관</v>
          </cell>
          <cell r="D166" t="str">
            <v>S/T 104mm</v>
          </cell>
          <cell r="E166" t="str">
            <v>M</v>
          </cell>
          <cell r="F166">
            <v>5019</v>
          </cell>
          <cell r="G166">
            <v>0.71</v>
          </cell>
        </row>
        <row r="167">
          <cell r="A167" t="str">
            <v>d144</v>
          </cell>
          <cell r="B167">
            <v>144</v>
          </cell>
          <cell r="C167" t="str">
            <v>전화 콘센트</v>
          </cell>
          <cell r="D167" t="str">
            <v>4P</v>
          </cell>
          <cell r="E167" t="str">
            <v>EA</v>
          </cell>
          <cell r="F167">
            <v>730</v>
          </cell>
          <cell r="I167">
            <v>0.07</v>
          </cell>
        </row>
        <row r="168">
          <cell r="A168" t="str">
            <v>d145</v>
          </cell>
          <cell r="B168">
            <v>145</v>
          </cell>
          <cell r="C168" t="str">
            <v>접지 단자함(SUS)</v>
          </cell>
          <cell r="D168" t="str">
            <v>1 CCT</v>
          </cell>
          <cell r="E168" t="str">
            <v>EA</v>
          </cell>
          <cell r="F168">
            <v>70000</v>
          </cell>
          <cell r="G168">
            <v>0.66</v>
          </cell>
        </row>
        <row r="169">
          <cell r="A169" t="str">
            <v>d146</v>
          </cell>
          <cell r="B169">
            <v>146</v>
          </cell>
          <cell r="C169" t="str">
            <v>접지동봉</v>
          </cell>
          <cell r="D169" t="str">
            <v>ø18 x 2400</v>
          </cell>
          <cell r="E169" t="str">
            <v>본</v>
          </cell>
          <cell r="F169">
            <v>5300</v>
          </cell>
          <cell r="G169">
            <v>0.2</v>
          </cell>
          <cell r="M169">
            <v>0.1</v>
          </cell>
        </row>
        <row r="170">
          <cell r="A170" t="str">
            <v>d195</v>
          </cell>
          <cell r="B170">
            <v>195</v>
          </cell>
          <cell r="C170" t="str">
            <v>접지목</v>
          </cell>
          <cell r="D170" t="str">
            <v>100x100x1000</v>
          </cell>
          <cell r="E170" t="str">
            <v>EA</v>
          </cell>
          <cell r="F170">
            <v>30000</v>
          </cell>
        </row>
        <row r="171">
          <cell r="A171" t="str">
            <v>d147</v>
          </cell>
          <cell r="B171">
            <v>147</v>
          </cell>
          <cell r="C171" t="str">
            <v>접지저항 저감제</v>
          </cell>
          <cell r="D171" t="str">
            <v>아스판-M</v>
          </cell>
          <cell r="E171" t="str">
            <v>포</v>
          </cell>
          <cell r="F171">
            <v>15000</v>
          </cell>
        </row>
        <row r="172">
          <cell r="A172" t="str">
            <v>d148</v>
          </cell>
          <cell r="B172">
            <v>148</v>
          </cell>
          <cell r="C172" t="str">
            <v>정온전선</v>
          </cell>
          <cell r="D172" t="str">
            <v>15W/M 220V</v>
          </cell>
          <cell r="E172" t="str">
            <v>M</v>
          </cell>
          <cell r="F172">
            <v>5600</v>
          </cell>
          <cell r="G172">
            <v>0.4</v>
          </cell>
        </row>
        <row r="173">
          <cell r="A173" t="str">
            <v>d149</v>
          </cell>
          <cell r="B173">
            <v>149</v>
          </cell>
          <cell r="C173" t="str">
            <v>주택용 분전반</v>
          </cell>
          <cell r="D173" t="str">
            <v>ME-4회로</v>
          </cell>
          <cell r="E173" t="str">
            <v>면</v>
          </cell>
          <cell r="F173">
            <v>21000</v>
          </cell>
          <cell r="G173">
            <v>0.43</v>
          </cell>
        </row>
        <row r="174">
          <cell r="A174" t="str">
            <v>d152</v>
          </cell>
          <cell r="B174">
            <v>152</v>
          </cell>
          <cell r="C174" t="str">
            <v>중간 단자함</v>
          </cell>
          <cell r="D174" t="str">
            <v>SUS 10P</v>
          </cell>
          <cell r="E174" t="str">
            <v>EA</v>
          </cell>
          <cell r="F174">
            <v>24800</v>
          </cell>
          <cell r="I174">
            <v>0.55</v>
          </cell>
          <cell r="M174">
            <v>0.45</v>
          </cell>
        </row>
        <row r="175">
          <cell r="A175" t="str">
            <v>d153</v>
          </cell>
          <cell r="B175">
            <v>153</v>
          </cell>
          <cell r="C175" t="str">
            <v>중간단자함</v>
          </cell>
          <cell r="D175" t="str">
            <v>SUS 20P</v>
          </cell>
          <cell r="E175" t="str">
            <v>EA</v>
          </cell>
          <cell r="F175">
            <v>27600</v>
          </cell>
          <cell r="I175">
            <v>0.55</v>
          </cell>
          <cell r="M175">
            <v>0.45</v>
          </cell>
        </row>
        <row r="176">
          <cell r="A176" t="str">
            <v>d150</v>
          </cell>
          <cell r="B176">
            <v>150</v>
          </cell>
          <cell r="C176" t="str">
            <v>철재분전함(D:SUS)</v>
          </cell>
          <cell r="D176" t="str">
            <v>450x300x150</v>
          </cell>
          <cell r="E176" t="str">
            <v>EA</v>
          </cell>
          <cell r="F176">
            <v>18000</v>
          </cell>
        </row>
        <row r="177">
          <cell r="A177" t="str">
            <v>d151</v>
          </cell>
          <cell r="B177">
            <v>151</v>
          </cell>
          <cell r="C177" t="str">
            <v>철재분전함(D:SUS)</v>
          </cell>
          <cell r="D177" t="str">
            <v>450x360X180</v>
          </cell>
          <cell r="E177" t="str">
            <v>EA</v>
          </cell>
          <cell r="F177">
            <v>21000</v>
          </cell>
        </row>
        <row r="178">
          <cell r="A178" t="str">
            <v>d154</v>
          </cell>
          <cell r="B178">
            <v>154</v>
          </cell>
          <cell r="C178" t="str">
            <v>커버 나이프 S/W</v>
          </cell>
          <cell r="D178" t="str">
            <v>3P 30A</v>
          </cell>
          <cell r="E178" t="str">
            <v>EA</v>
          </cell>
          <cell r="F178">
            <v>2304</v>
          </cell>
          <cell r="G178">
            <v>0.2</v>
          </cell>
        </row>
        <row r="179">
          <cell r="A179" t="str">
            <v>d155</v>
          </cell>
          <cell r="B179">
            <v>155</v>
          </cell>
          <cell r="C179" t="str">
            <v>커버 나이프 S/W</v>
          </cell>
          <cell r="D179" t="str">
            <v>쌍투 3P30A</v>
          </cell>
          <cell r="E179" t="str">
            <v>EA</v>
          </cell>
          <cell r="F179">
            <v>3372</v>
          </cell>
          <cell r="G179">
            <v>0.24</v>
          </cell>
        </row>
        <row r="180">
          <cell r="A180" t="str">
            <v>d156</v>
          </cell>
          <cell r="B180">
            <v>156</v>
          </cell>
          <cell r="C180" t="str">
            <v>콘센트</v>
          </cell>
          <cell r="D180" t="str">
            <v>250V15A1구(무)</v>
          </cell>
          <cell r="E180" t="str">
            <v>EA</v>
          </cell>
          <cell r="F180">
            <v>820</v>
          </cell>
          <cell r="G180">
            <v>0.065</v>
          </cell>
        </row>
        <row r="181">
          <cell r="A181" t="str">
            <v>d157</v>
          </cell>
          <cell r="B181">
            <v>157</v>
          </cell>
          <cell r="C181" t="str">
            <v>콘센트</v>
          </cell>
          <cell r="D181" t="str">
            <v>250V15A2구(접)</v>
          </cell>
          <cell r="E181" t="str">
            <v>EA</v>
          </cell>
          <cell r="F181">
            <v>1045</v>
          </cell>
          <cell r="G181">
            <v>0.065</v>
          </cell>
        </row>
        <row r="182">
          <cell r="A182" t="str">
            <v>d158</v>
          </cell>
          <cell r="B182">
            <v>158</v>
          </cell>
          <cell r="C182" t="str">
            <v>타임머(24H)</v>
          </cell>
          <cell r="D182" t="str">
            <v>220V25A최소15분</v>
          </cell>
          <cell r="E182" t="str">
            <v>EA</v>
          </cell>
          <cell r="F182">
            <v>22600</v>
          </cell>
          <cell r="G182">
            <v>0.2</v>
          </cell>
        </row>
        <row r="183">
          <cell r="A183" t="str">
            <v>d165</v>
          </cell>
          <cell r="B183">
            <v>165</v>
          </cell>
          <cell r="C183" t="str">
            <v>통로유도등</v>
          </cell>
          <cell r="D183" t="str">
            <v>매입 10W 소형</v>
          </cell>
          <cell r="E183" t="str">
            <v>EA</v>
          </cell>
          <cell r="F183">
            <v>24500</v>
          </cell>
          <cell r="G183">
            <v>0.2</v>
          </cell>
        </row>
        <row r="184">
          <cell r="A184" t="str">
            <v>d194</v>
          </cell>
          <cell r="B184">
            <v>194</v>
          </cell>
          <cell r="C184" t="str">
            <v>통신용 접지함</v>
          </cell>
          <cell r="D184" t="str">
            <v>아크릴 5t</v>
          </cell>
          <cell r="E184" t="str">
            <v>EA</v>
          </cell>
          <cell r="F184">
            <v>130000</v>
          </cell>
          <cell r="G184">
            <v>0.66</v>
          </cell>
        </row>
        <row r="185">
          <cell r="A185" t="str">
            <v>d199</v>
          </cell>
          <cell r="B185">
            <v>199</v>
          </cell>
          <cell r="C185" t="str">
            <v>통합분전반</v>
          </cell>
          <cell r="D185" t="str">
            <v>ATS 200A 3Ø4W</v>
          </cell>
          <cell r="E185" t="str">
            <v>면</v>
          </cell>
          <cell r="F185">
            <v>0</v>
          </cell>
          <cell r="G185">
            <v>0.922</v>
          </cell>
        </row>
        <row r="186">
          <cell r="A186" t="str">
            <v>d159</v>
          </cell>
          <cell r="B186">
            <v>159</v>
          </cell>
          <cell r="C186" t="str">
            <v>파이프 행거</v>
          </cell>
          <cell r="D186" t="str">
            <v>16C</v>
          </cell>
          <cell r="E186" t="str">
            <v>EA</v>
          </cell>
          <cell r="F186">
            <v>435</v>
          </cell>
        </row>
        <row r="187">
          <cell r="A187" t="str">
            <v>d160</v>
          </cell>
          <cell r="B187">
            <v>160</v>
          </cell>
          <cell r="C187" t="str">
            <v>파이프 행거</v>
          </cell>
          <cell r="D187" t="str">
            <v>22C</v>
          </cell>
          <cell r="E187" t="str">
            <v>EA</v>
          </cell>
          <cell r="F187">
            <v>445</v>
          </cell>
        </row>
        <row r="188">
          <cell r="A188" t="str">
            <v>d161</v>
          </cell>
          <cell r="B188">
            <v>161</v>
          </cell>
          <cell r="C188" t="str">
            <v>파이프 행거</v>
          </cell>
          <cell r="D188" t="str">
            <v>28C</v>
          </cell>
          <cell r="E188" t="str">
            <v>EA</v>
          </cell>
          <cell r="F188">
            <v>457</v>
          </cell>
        </row>
        <row r="189">
          <cell r="A189" t="str">
            <v>d162</v>
          </cell>
          <cell r="B189">
            <v>162</v>
          </cell>
          <cell r="C189" t="str">
            <v>파이프 행거</v>
          </cell>
          <cell r="D189" t="str">
            <v>36C</v>
          </cell>
          <cell r="E189" t="str">
            <v>EA</v>
          </cell>
          <cell r="F189">
            <v>595</v>
          </cell>
        </row>
        <row r="190">
          <cell r="A190" t="str">
            <v>d163</v>
          </cell>
          <cell r="B190">
            <v>163</v>
          </cell>
          <cell r="C190" t="str">
            <v>파이프 행거</v>
          </cell>
          <cell r="D190" t="str">
            <v>42C</v>
          </cell>
          <cell r="E190" t="str">
            <v>EA</v>
          </cell>
          <cell r="F190">
            <v>658</v>
          </cell>
        </row>
        <row r="191">
          <cell r="A191" t="str">
            <v>d164</v>
          </cell>
          <cell r="B191">
            <v>164</v>
          </cell>
          <cell r="C191" t="str">
            <v>파이프 행거</v>
          </cell>
          <cell r="D191" t="str">
            <v>54C</v>
          </cell>
          <cell r="E191" t="str">
            <v>EA</v>
          </cell>
          <cell r="F191">
            <v>786</v>
          </cell>
        </row>
        <row r="192">
          <cell r="A192" t="str">
            <v>d166</v>
          </cell>
          <cell r="B192">
            <v>166</v>
          </cell>
          <cell r="C192" t="str">
            <v>표시등</v>
          </cell>
          <cell r="D192" t="str">
            <v>DC 24V (IL-D24)</v>
          </cell>
          <cell r="E192" t="str">
            <v>EA</v>
          </cell>
          <cell r="F192">
            <v>1000</v>
          </cell>
          <cell r="G192">
            <v>0.2</v>
          </cell>
        </row>
        <row r="193">
          <cell r="A193" t="str">
            <v>d167</v>
          </cell>
          <cell r="B193">
            <v>167</v>
          </cell>
          <cell r="C193" t="str">
            <v>풀박스</v>
          </cell>
          <cell r="D193" t="str">
            <v>200x200x100</v>
          </cell>
          <cell r="E193" t="str">
            <v>EA</v>
          </cell>
          <cell r="F193">
            <v>2790</v>
          </cell>
          <cell r="G193">
            <v>0.66</v>
          </cell>
        </row>
        <row r="194">
          <cell r="A194" t="str">
            <v>d168</v>
          </cell>
          <cell r="B194">
            <v>168</v>
          </cell>
          <cell r="C194" t="str">
            <v>풀박스</v>
          </cell>
          <cell r="D194" t="str">
            <v>250x250x150</v>
          </cell>
          <cell r="E194" t="str">
            <v>EA</v>
          </cell>
          <cell r="F194">
            <v>4500</v>
          </cell>
          <cell r="G194">
            <v>0.66</v>
          </cell>
        </row>
        <row r="195">
          <cell r="A195" t="str">
            <v>d169</v>
          </cell>
          <cell r="B195">
            <v>169</v>
          </cell>
          <cell r="C195" t="str">
            <v>풀박스</v>
          </cell>
          <cell r="D195" t="str">
            <v>300x300x150</v>
          </cell>
          <cell r="E195" t="str">
            <v>EA</v>
          </cell>
          <cell r="F195">
            <v>5180</v>
          </cell>
          <cell r="G195">
            <v>0.66</v>
          </cell>
        </row>
        <row r="196">
          <cell r="A196" t="str">
            <v>d170</v>
          </cell>
          <cell r="B196">
            <v>170</v>
          </cell>
          <cell r="C196" t="str">
            <v>풀박스</v>
          </cell>
          <cell r="D196" t="str">
            <v>FRP 200x150x130</v>
          </cell>
          <cell r="E196" t="str">
            <v>EA</v>
          </cell>
          <cell r="F196">
            <v>35000</v>
          </cell>
          <cell r="G196">
            <v>0.66</v>
          </cell>
        </row>
        <row r="197">
          <cell r="A197" t="str">
            <v>d171</v>
          </cell>
          <cell r="B197">
            <v>171</v>
          </cell>
          <cell r="C197" t="str">
            <v>피난구 유도등</v>
          </cell>
          <cell r="D197" t="str">
            <v>노출 10W 소형</v>
          </cell>
          <cell r="E197" t="str">
            <v>EA</v>
          </cell>
          <cell r="F197">
            <v>24500</v>
          </cell>
          <cell r="G197">
            <v>0.2</v>
          </cell>
        </row>
        <row r="198">
          <cell r="A198" t="str">
            <v>d181</v>
          </cell>
          <cell r="B198">
            <v>181</v>
          </cell>
          <cell r="C198" t="str">
            <v>행거볼트</v>
          </cell>
          <cell r="D198" t="str">
            <v>Ø9x1000</v>
          </cell>
          <cell r="E198" t="str">
            <v>EA</v>
          </cell>
          <cell r="F198">
            <v>404</v>
          </cell>
        </row>
        <row r="199">
          <cell r="A199" t="str">
            <v>d172</v>
          </cell>
          <cell r="B199">
            <v>172</v>
          </cell>
          <cell r="C199" t="str">
            <v>형광등기구(매입루바)</v>
          </cell>
          <cell r="D199" t="str">
            <v>220(V)x20Wx2등 전자</v>
          </cell>
          <cell r="E199" t="str">
            <v>SET</v>
          </cell>
          <cell r="F199">
            <v>34260</v>
          </cell>
          <cell r="G199">
            <v>0.3</v>
          </cell>
        </row>
        <row r="200">
          <cell r="A200" t="str">
            <v>d173</v>
          </cell>
          <cell r="B200">
            <v>173</v>
          </cell>
          <cell r="C200" t="str">
            <v>형광등기구(매입루바)</v>
          </cell>
          <cell r="D200" t="str">
            <v>220(V)x40Wx2등 전자</v>
          </cell>
          <cell r="E200" t="str">
            <v>SET</v>
          </cell>
          <cell r="F200">
            <v>43120</v>
          </cell>
          <cell r="G200">
            <v>0.46</v>
          </cell>
        </row>
        <row r="201">
          <cell r="A201" t="str">
            <v>d174</v>
          </cell>
          <cell r="B201">
            <v>174</v>
          </cell>
          <cell r="C201" t="str">
            <v>형광등기구(안전증)</v>
          </cell>
          <cell r="D201" t="str">
            <v>220(V)x20Wx2등</v>
          </cell>
          <cell r="E201" t="str">
            <v>SET</v>
          </cell>
          <cell r="F201">
            <v>80000</v>
          </cell>
          <cell r="G201">
            <v>0.6</v>
          </cell>
        </row>
        <row r="202">
          <cell r="A202" t="str">
            <v>d175</v>
          </cell>
          <cell r="B202">
            <v>175</v>
          </cell>
          <cell r="C202" t="str">
            <v>형광등기구(안전증)</v>
          </cell>
          <cell r="D202" t="str">
            <v>220(V)x40Wx2등</v>
          </cell>
          <cell r="E202" t="str">
            <v>SET</v>
          </cell>
          <cell r="F202">
            <v>114000</v>
          </cell>
          <cell r="G202">
            <v>0.92</v>
          </cell>
        </row>
        <row r="203">
          <cell r="A203" t="str">
            <v>d215</v>
          </cell>
          <cell r="B203">
            <v>215</v>
          </cell>
          <cell r="C203" t="str">
            <v>형광등기구(직부)</v>
          </cell>
          <cell r="D203" t="str">
            <v>220(V)x20Wx2등 전자</v>
          </cell>
          <cell r="E203" t="str">
            <v>SET</v>
          </cell>
          <cell r="F203">
            <v>29000</v>
          </cell>
          <cell r="G203">
            <v>0.195</v>
          </cell>
        </row>
        <row r="204">
          <cell r="A204" t="str">
            <v>d216</v>
          </cell>
          <cell r="B204">
            <v>216</v>
          </cell>
          <cell r="C204" t="str">
            <v>형광등기구(직부)</v>
          </cell>
          <cell r="D204" t="str">
            <v>220(V)x40Wx2등 전자</v>
          </cell>
          <cell r="E204" t="str">
            <v>SET</v>
          </cell>
          <cell r="F204">
            <v>39400</v>
          </cell>
          <cell r="G204">
            <v>0.305</v>
          </cell>
        </row>
        <row r="205">
          <cell r="A205" t="str">
            <v>d176</v>
          </cell>
          <cell r="B205">
            <v>176</v>
          </cell>
          <cell r="C205" t="str">
            <v>형광램프</v>
          </cell>
          <cell r="D205" t="str">
            <v>220(V)x20W</v>
          </cell>
          <cell r="E205" t="str">
            <v>EA</v>
          </cell>
          <cell r="F205">
            <v>650</v>
          </cell>
        </row>
        <row r="206">
          <cell r="A206" t="str">
            <v>d177</v>
          </cell>
          <cell r="B206">
            <v>177</v>
          </cell>
          <cell r="C206" t="str">
            <v>형광램프</v>
          </cell>
          <cell r="D206" t="str">
            <v>220(V)x40W</v>
          </cell>
          <cell r="E206" t="str">
            <v>EA</v>
          </cell>
          <cell r="F206">
            <v>1050</v>
          </cell>
        </row>
        <row r="207">
          <cell r="A207" t="str">
            <v>d178</v>
          </cell>
          <cell r="B207">
            <v>178</v>
          </cell>
          <cell r="C207" t="str">
            <v>환풍기(일반용)</v>
          </cell>
          <cell r="D207" t="str">
            <v>300 x 300</v>
          </cell>
          <cell r="E207" t="str">
            <v>EA</v>
          </cell>
          <cell r="F207">
            <v>16000</v>
          </cell>
          <cell r="G207">
            <v>0.48</v>
          </cell>
        </row>
        <row r="208">
          <cell r="A208" t="str">
            <v>d179</v>
          </cell>
          <cell r="B208">
            <v>179</v>
          </cell>
          <cell r="C208" t="str">
            <v>황동 볼트너트</v>
          </cell>
          <cell r="D208" t="str">
            <v>M10 x 40</v>
          </cell>
          <cell r="E208" t="str">
            <v>EA</v>
          </cell>
          <cell r="F208">
            <v>183</v>
          </cell>
        </row>
        <row r="209">
          <cell r="A209" t="str">
            <v>d180</v>
          </cell>
          <cell r="B209">
            <v>180</v>
          </cell>
          <cell r="C209" t="str">
            <v>황동 평와셔</v>
          </cell>
          <cell r="D209" t="str">
            <v>3/8" 0.5mm</v>
          </cell>
          <cell r="E209" t="str">
            <v>EA</v>
          </cell>
          <cell r="F209">
            <v>6.5</v>
          </cell>
        </row>
        <row r="210">
          <cell r="A210" t="str">
            <v>d209</v>
          </cell>
          <cell r="B210">
            <v>209</v>
          </cell>
          <cell r="C210" t="str">
            <v>휘 발 유</v>
          </cell>
          <cell r="E210" t="str">
            <v>ℓ</v>
          </cell>
          <cell r="F210">
            <v>0</v>
          </cell>
        </row>
        <row r="211">
          <cell r="A211" t="str">
            <v>d196</v>
          </cell>
          <cell r="B211">
            <v>196</v>
          </cell>
          <cell r="C211" t="str">
            <v>BASE PLAT</v>
          </cell>
          <cell r="D211" t="str">
            <v>200x200x9t</v>
          </cell>
          <cell r="E211" t="str">
            <v>EA</v>
          </cell>
          <cell r="F211">
            <v>1500</v>
          </cell>
        </row>
        <row r="212">
          <cell r="A212" t="str">
            <v>d182</v>
          </cell>
          <cell r="B212">
            <v>182</v>
          </cell>
          <cell r="C212" t="str">
            <v>BOX 및 DOOR</v>
          </cell>
          <cell r="D212" t="str">
            <v>400x500x200x1.5t</v>
          </cell>
          <cell r="E212" t="str">
            <v>SET</v>
          </cell>
          <cell r="F212">
            <v>40000</v>
          </cell>
        </row>
        <row r="213">
          <cell r="A213" t="str">
            <v>d183</v>
          </cell>
          <cell r="B213">
            <v>183</v>
          </cell>
          <cell r="C213" t="str">
            <v>BOX COVER</v>
          </cell>
          <cell r="D213" t="str">
            <v>평 4각 &amp; 8각</v>
          </cell>
          <cell r="E213" t="str">
            <v>EA</v>
          </cell>
          <cell r="F213">
            <v>160</v>
          </cell>
        </row>
        <row r="214">
          <cell r="A214" t="str">
            <v>d184</v>
          </cell>
          <cell r="B214">
            <v>184</v>
          </cell>
          <cell r="C214" t="str">
            <v>CABLE TRAY</v>
          </cell>
          <cell r="D214" t="str">
            <v>STRAIGHT TRAY W300</v>
          </cell>
          <cell r="E214" t="str">
            <v>M</v>
          </cell>
          <cell r="F214">
            <v>11340</v>
          </cell>
          <cell r="G214">
            <v>0.285</v>
          </cell>
        </row>
        <row r="215">
          <cell r="A215" t="str">
            <v>d198</v>
          </cell>
          <cell r="B215">
            <v>198</v>
          </cell>
          <cell r="C215" t="str">
            <v>DOWN LIGHT</v>
          </cell>
          <cell r="D215" t="str">
            <v>5" 반사매입형</v>
          </cell>
          <cell r="E215" t="str">
            <v>EA</v>
          </cell>
          <cell r="F215">
            <v>6000</v>
          </cell>
          <cell r="G215">
            <v>0.245</v>
          </cell>
        </row>
        <row r="216">
          <cell r="A216" t="str">
            <v>d187</v>
          </cell>
          <cell r="B216">
            <v>187</v>
          </cell>
          <cell r="C216" t="str">
            <v>ELB</v>
          </cell>
          <cell r="D216" t="str">
            <v>2P 30AF 20AT</v>
          </cell>
          <cell r="E216" t="str">
            <v>EA</v>
          </cell>
          <cell r="F216">
            <v>5300</v>
          </cell>
          <cell r="G216">
            <v>0.19</v>
          </cell>
        </row>
        <row r="217">
          <cell r="A217" t="str">
            <v>d188</v>
          </cell>
          <cell r="B217">
            <v>188</v>
          </cell>
          <cell r="C217" t="str">
            <v>NFB</v>
          </cell>
          <cell r="D217" t="str">
            <v>ABE 3P 50AF 30AT</v>
          </cell>
          <cell r="E217" t="str">
            <v>EA</v>
          </cell>
          <cell r="F217">
            <v>21800</v>
          </cell>
          <cell r="G217">
            <v>0.26</v>
          </cell>
        </row>
        <row r="218">
          <cell r="A218" t="str">
            <v>d231</v>
          </cell>
          <cell r="B218">
            <v>231</v>
          </cell>
          <cell r="C218" t="str">
            <v>NFB</v>
          </cell>
          <cell r="D218" t="str">
            <v>ABS 4P 400AF 400AT</v>
          </cell>
          <cell r="E218" t="str">
            <v>EA</v>
          </cell>
          <cell r="F218">
            <v>250000</v>
          </cell>
          <cell r="G218">
            <v>0.68</v>
          </cell>
        </row>
        <row r="219">
          <cell r="A219" t="str">
            <v>d189</v>
          </cell>
          <cell r="B219">
            <v>189</v>
          </cell>
          <cell r="C219" t="str">
            <v>NFB</v>
          </cell>
          <cell r="D219" t="str">
            <v>ABS 4P 100AF 75AT</v>
          </cell>
          <cell r="E219" t="str">
            <v>EA</v>
          </cell>
          <cell r="F219">
            <v>51100</v>
          </cell>
          <cell r="G219">
            <v>0.468</v>
          </cell>
        </row>
        <row r="220">
          <cell r="A220" t="str">
            <v>d190</v>
          </cell>
          <cell r="B220">
            <v>190</v>
          </cell>
          <cell r="C220" t="str">
            <v>NFB</v>
          </cell>
          <cell r="D220" t="str">
            <v>ABS 4P 50AF 50AT</v>
          </cell>
          <cell r="E220" t="str">
            <v>EA</v>
          </cell>
          <cell r="F220">
            <v>28200</v>
          </cell>
          <cell r="G220">
            <v>0.338</v>
          </cell>
        </row>
        <row r="221">
          <cell r="A221" t="str">
            <v>d191</v>
          </cell>
          <cell r="B221">
            <v>191</v>
          </cell>
          <cell r="C221" t="str">
            <v>T.V 유니트</v>
          </cell>
          <cell r="D221" t="str">
            <v>AUV 7-3-3</v>
          </cell>
          <cell r="E221" t="str">
            <v>조</v>
          </cell>
          <cell r="F221">
            <v>1700</v>
          </cell>
          <cell r="I221">
            <v>0.08</v>
          </cell>
        </row>
        <row r="222">
          <cell r="A222" t="str">
            <v>d192</v>
          </cell>
          <cell r="B222">
            <v>192</v>
          </cell>
          <cell r="C222" t="str">
            <v>U-CHANNEL</v>
          </cell>
          <cell r="D222" t="str">
            <v>42x25x2.3t</v>
          </cell>
          <cell r="E222" t="str">
            <v>M</v>
          </cell>
          <cell r="F222">
            <v>2800</v>
          </cell>
        </row>
        <row r="223">
          <cell r="A223" t="str">
            <v>d193</v>
          </cell>
          <cell r="B223">
            <v>193</v>
          </cell>
          <cell r="C223" t="str">
            <v>U-CHANNEL</v>
          </cell>
          <cell r="D223" t="str">
            <v>42x42x2.6t</v>
          </cell>
          <cell r="E223" t="str">
            <v>M</v>
          </cell>
          <cell r="F223">
            <v>3000</v>
          </cell>
        </row>
        <row r="224">
          <cell r="A224" t="str">
            <v>d204</v>
          </cell>
          <cell r="F224">
            <v>0</v>
          </cell>
        </row>
        <row r="225">
          <cell r="A225" t="str">
            <v>d201</v>
          </cell>
          <cell r="B225">
            <v>201</v>
          </cell>
          <cell r="C225" t="str">
            <v>부속품율</v>
          </cell>
          <cell r="D225" t="str">
            <v>전선관의 15%</v>
          </cell>
          <cell r="E225" t="str">
            <v>식</v>
          </cell>
          <cell r="F225">
            <v>0</v>
          </cell>
        </row>
        <row r="226">
          <cell r="A226" t="str">
            <v>d202</v>
          </cell>
          <cell r="B226">
            <v>202</v>
          </cell>
          <cell r="C226" t="str">
            <v>잡자재비</v>
          </cell>
          <cell r="D226" t="str">
            <v>배관.배선의 2%</v>
          </cell>
          <cell r="E226" t="str">
            <v>식</v>
          </cell>
          <cell r="F226">
            <v>0</v>
          </cell>
        </row>
        <row r="227">
          <cell r="A227" t="str">
            <v>d203</v>
          </cell>
          <cell r="B227">
            <v>203</v>
          </cell>
          <cell r="C227" t="str">
            <v>공구손료</v>
          </cell>
          <cell r="D227" t="str">
            <v>인건비의 3%</v>
          </cell>
          <cell r="E227" t="str">
            <v>식</v>
          </cell>
          <cell r="F227">
            <v>0</v>
          </cell>
        </row>
        <row r="228">
          <cell r="F228">
            <v>0</v>
          </cell>
        </row>
        <row r="229">
          <cell r="A229" t="str">
            <v>d221</v>
          </cell>
          <cell r="B229">
            <v>221</v>
          </cell>
          <cell r="C229" t="str">
            <v>케이블 덕트(W/C)</v>
          </cell>
          <cell r="D229" t="str">
            <v>W 200 x 150</v>
          </cell>
          <cell r="E229" t="str">
            <v>M</v>
          </cell>
          <cell r="F229">
            <v>19000</v>
          </cell>
          <cell r="G229">
            <v>0.5</v>
          </cell>
        </row>
        <row r="230">
          <cell r="A230" t="str">
            <v>d222</v>
          </cell>
          <cell r="B230">
            <v>222</v>
          </cell>
          <cell r="C230" t="str">
            <v>케이블 덕트(W/C)</v>
          </cell>
          <cell r="D230" t="str">
            <v>W 300 x 150</v>
          </cell>
          <cell r="E230" t="str">
            <v>M</v>
          </cell>
          <cell r="F230">
            <v>20560</v>
          </cell>
          <cell r="G230">
            <v>0.5</v>
          </cell>
        </row>
        <row r="231">
          <cell r="A231" t="str">
            <v>d223</v>
          </cell>
          <cell r="B231">
            <v>223</v>
          </cell>
          <cell r="C231" t="str">
            <v>수평용 엘보</v>
          </cell>
          <cell r="D231" t="str">
            <v>W 200 x 150</v>
          </cell>
          <cell r="E231" t="str">
            <v>EA</v>
          </cell>
          <cell r="F231">
            <v>14190</v>
          </cell>
          <cell r="G231">
            <v>0.5</v>
          </cell>
        </row>
        <row r="232">
          <cell r="A232" t="str">
            <v>d224</v>
          </cell>
          <cell r="B232">
            <v>224</v>
          </cell>
          <cell r="C232" t="str">
            <v>수평용 엘보</v>
          </cell>
          <cell r="D232" t="str">
            <v>W 300 x 150</v>
          </cell>
          <cell r="E232" t="str">
            <v>EA</v>
          </cell>
          <cell r="F232">
            <v>16200</v>
          </cell>
          <cell r="G232">
            <v>0.5</v>
          </cell>
        </row>
        <row r="233">
          <cell r="A233" t="str">
            <v>d225</v>
          </cell>
          <cell r="B233">
            <v>225</v>
          </cell>
          <cell r="C233" t="str">
            <v>수직용 엘보</v>
          </cell>
          <cell r="D233" t="str">
            <v>W 200 x 150</v>
          </cell>
          <cell r="E233" t="str">
            <v>EA</v>
          </cell>
          <cell r="F233">
            <v>13500</v>
          </cell>
          <cell r="G233">
            <v>0.5</v>
          </cell>
        </row>
        <row r="234">
          <cell r="A234" t="str">
            <v>d226</v>
          </cell>
          <cell r="B234">
            <v>226</v>
          </cell>
          <cell r="C234" t="str">
            <v>수직용 엘보</v>
          </cell>
          <cell r="D234" t="str">
            <v>W 300 x 150</v>
          </cell>
          <cell r="E234" t="str">
            <v>EA</v>
          </cell>
          <cell r="F234">
            <v>14180</v>
          </cell>
          <cell r="G234">
            <v>0.5</v>
          </cell>
        </row>
        <row r="235">
          <cell r="A235" t="str">
            <v>d232</v>
          </cell>
          <cell r="B235">
            <v>232</v>
          </cell>
        </row>
      </sheetData>
      <sheetData sheetId="2">
        <row r="3">
          <cell r="A3" t="str">
            <v>t0001</v>
          </cell>
          <cell r="B3">
            <v>1</v>
          </cell>
          <cell r="C3" t="str">
            <v>전선관 지지행거</v>
          </cell>
          <cell r="D3" t="str">
            <v>W:200</v>
          </cell>
          <cell r="E3" t="str">
            <v>개소</v>
          </cell>
          <cell r="F3">
            <v>1</v>
          </cell>
          <cell r="G3">
            <v>1693</v>
          </cell>
          <cell r="H3">
            <v>1693</v>
          </cell>
          <cell r="I3">
            <v>11024</v>
          </cell>
          <cell r="J3">
            <v>11024</v>
          </cell>
        </row>
        <row r="4">
          <cell r="A4" t="str">
            <v>t0002</v>
          </cell>
          <cell r="B4">
            <v>2</v>
          </cell>
          <cell r="C4" t="str">
            <v>전선관 지지행거</v>
          </cell>
          <cell r="D4" t="str">
            <v>W:300</v>
          </cell>
          <cell r="E4" t="str">
            <v>개소</v>
          </cell>
          <cell r="F4">
            <v>1</v>
          </cell>
          <cell r="G4">
            <v>1733</v>
          </cell>
          <cell r="H4">
            <v>1733</v>
          </cell>
          <cell r="I4">
            <v>11024</v>
          </cell>
          <cell r="J4">
            <v>11024</v>
          </cell>
        </row>
        <row r="5">
          <cell r="A5" t="str">
            <v>t0003</v>
          </cell>
          <cell r="B5">
            <v>3</v>
          </cell>
          <cell r="C5" t="str">
            <v>전선관 지지행거</v>
          </cell>
          <cell r="D5" t="str">
            <v>16C</v>
          </cell>
          <cell r="E5" t="str">
            <v>개소</v>
          </cell>
          <cell r="F5">
            <v>1</v>
          </cell>
          <cell r="G5">
            <v>1755</v>
          </cell>
          <cell r="H5">
            <v>1755</v>
          </cell>
          <cell r="I5">
            <v>1101</v>
          </cell>
          <cell r="J5">
            <v>1101</v>
          </cell>
        </row>
        <row r="6">
          <cell r="A6" t="str">
            <v>t0004</v>
          </cell>
          <cell r="B6">
            <v>4</v>
          </cell>
          <cell r="C6" t="str">
            <v>전선관 지지행거</v>
          </cell>
          <cell r="D6" t="str">
            <v>22C</v>
          </cell>
          <cell r="E6" t="str">
            <v>개소</v>
          </cell>
          <cell r="F6">
            <v>1</v>
          </cell>
          <cell r="G6">
            <v>1775</v>
          </cell>
          <cell r="H6">
            <v>1775</v>
          </cell>
          <cell r="I6">
            <v>1101</v>
          </cell>
          <cell r="J6">
            <v>1101</v>
          </cell>
        </row>
        <row r="7">
          <cell r="A7" t="str">
            <v>t0005</v>
          </cell>
          <cell r="B7">
            <v>5</v>
          </cell>
          <cell r="C7" t="str">
            <v>전선관 지지행거</v>
          </cell>
          <cell r="D7" t="str">
            <v>28C</v>
          </cell>
          <cell r="E7" t="str">
            <v>개소</v>
          </cell>
          <cell r="F7">
            <v>1</v>
          </cell>
          <cell r="G7">
            <v>1799</v>
          </cell>
          <cell r="H7">
            <v>1799</v>
          </cell>
          <cell r="I7">
            <v>1101</v>
          </cell>
          <cell r="J7">
            <v>1101</v>
          </cell>
        </row>
        <row r="8">
          <cell r="A8" t="str">
            <v>t0006</v>
          </cell>
          <cell r="B8">
            <v>6</v>
          </cell>
          <cell r="C8" t="str">
            <v>전선관 지지행거</v>
          </cell>
          <cell r="D8" t="str">
            <v>36C</v>
          </cell>
          <cell r="E8" t="str">
            <v>개소</v>
          </cell>
          <cell r="F8">
            <v>1</v>
          </cell>
          <cell r="G8">
            <v>2075</v>
          </cell>
          <cell r="H8">
            <v>2075</v>
          </cell>
          <cell r="I8">
            <v>1101</v>
          </cell>
          <cell r="J8">
            <v>1101</v>
          </cell>
        </row>
        <row r="9">
          <cell r="A9" t="str">
            <v>t0007</v>
          </cell>
          <cell r="B9">
            <v>7</v>
          </cell>
          <cell r="C9" t="str">
            <v>전선관 지지행거</v>
          </cell>
          <cell r="D9" t="str">
            <v>42C</v>
          </cell>
          <cell r="E9" t="str">
            <v>개소</v>
          </cell>
          <cell r="F9">
            <v>1</v>
          </cell>
          <cell r="G9">
            <v>2201</v>
          </cell>
          <cell r="H9">
            <v>2201</v>
          </cell>
          <cell r="I9">
            <v>1101</v>
          </cell>
          <cell r="J9">
            <v>1101</v>
          </cell>
        </row>
        <row r="10">
          <cell r="A10" t="str">
            <v>t0008</v>
          </cell>
          <cell r="B10">
            <v>8</v>
          </cell>
          <cell r="C10" t="str">
            <v>전선관 지지행거</v>
          </cell>
          <cell r="D10" t="str">
            <v>54C</v>
          </cell>
          <cell r="E10" t="str">
            <v>개소</v>
          </cell>
          <cell r="F10">
            <v>1</v>
          </cell>
          <cell r="G10">
            <v>2457</v>
          </cell>
          <cell r="H10">
            <v>2457</v>
          </cell>
          <cell r="I10">
            <v>1101</v>
          </cell>
          <cell r="J10">
            <v>1101</v>
          </cell>
        </row>
        <row r="11">
          <cell r="A11" t="str">
            <v>t0009</v>
          </cell>
          <cell r="B11">
            <v>9</v>
          </cell>
          <cell r="C11" t="str">
            <v>녹막이 페이트 </v>
          </cell>
          <cell r="D11" t="str">
            <v>2회</v>
          </cell>
          <cell r="E11" t="str">
            <v>식</v>
          </cell>
          <cell r="F11">
            <v>1</v>
          </cell>
          <cell r="G11">
            <v>591.868</v>
          </cell>
          <cell r="H11">
            <v>591.868</v>
          </cell>
          <cell r="I11">
            <v>1787</v>
          </cell>
          <cell r="J11">
            <v>1787</v>
          </cell>
        </row>
        <row r="12">
          <cell r="A12" t="str">
            <v>t0010</v>
          </cell>
          <cell r="B12">
            <v>10</v>
          </cell>
          <cell r="C12" t="str">
            <v>은분도장</v>
          </cell>
          <cell r="D12" t="str">
            <v>2회</v>
          </cell>
          <cell r="E12" t="str">
            <v>식</v>
          </cell>
          <cell r="F12">
            <v>1</v>
          </cell>
          <cell r="G12">
            <v>236.34500000000003</v>
          </cell>
          <cell r="H12">
            <v>236.34500000000003</v>
          </cell>
          <cell r="I12">
            <v>3216</v>
          </cell>
          <cell r="J12">
            <v>3216</v>
          </cell>
        </row>
        <row r="13">
          <cell r="A13" t="str">
            <v>t0011</v>
          </cell>
          <cell r="B13">
            <v>11</v>
          </cell>
          <cell r="C13" t="str">
            <v>철재류 가공 및 조립</v>
          </cell>
          <cell r="D13" t="str">
            <v>현장제작</v>
          </cell>
          <cell r="E13" t="str">
            <v>식</v>
          </cell>
          <cell r="F13">
            <v>1</v>
          </cell>
          <cell r="G13">
            <v>27913</v>
          </cell>
          <cell r="H13">
            <v>27913</v>
          </cell>
          <cell r="I13">
            <v>2176675</v>
          </cell>
          <cell r="J13">
            <v>2176675</v>
          </cell>
        </row>
        <row r="14">
          <cell r="A14" t="str">
            <v>t0012</v>
          </cell>
          <cell r="B14">
            <v>12</v>
          </cell>
          <cell r="C14" t="str">
            <v>콘크리트 기초</v>
          </cell>
          <cell r="D14" t="str">
            <v>무근</v>
          </cell>
          <cell r="E14" t="str">
            <v>식</v>
          </cell>
          <cell r="F14">
            <v>1</v>
          </cell>
          <cell r="G14">
            <v>54876</v>
          </cell>
          <cell r="H14">
            <v>54876</v>
          </cell>
          <cell r="I14">
            <v>196800</v>
          </cell>
          <cell r="J14">
            <v>196800</v>
          </cell>
        </row>
        <row r="15">
          <cell r="A15" t="str">
            <v>t0013</v>
          </cell>
          <cell r="B15">
            <v>13</v>
          </cell>
          <cell r="C15" t="str">
            <v>터파기 데메우기</v>
          </cell>
          <cell r="D15" t="str">
            <v>1M 이하</v>
          </cell>
          <cell r="E15" t="str">
            <v>㎥</v>
          </cell>
          <cell r="F15">
            <v>1</v>
          </cell>
          <cell r="G15">
            <v>0</v>
          </cell>
          <cell r="H15">
            <v>0</v>
          </cell>
          <cell r="I15">
            <v>10483</v>
          </cell>
          <cell r="J15">
            <v>10483</v>
          </cell>
        </row>
        <row r="16">
          <cell r="A16" t="str">
            <v>t0014</v>
          </cell>
          <cell r="B16">
            <v>14</v>
          </cell>
          <cell r="C16" t="str">
            <v>동력배관 지지가대</v>
          </cell>
          <cell r="D16" t="str">
            <v>ㄷ앵글</v>
          </cell>
          <cell r="E16" t="str">
            <v>㎥</v>
          </cell>
          <cell r="F16">
            <v>1</v>
          </cell>
          <cell r="G16">
            <v>7188.4515</v>
          </cell>
          <cell r="H16">
            <v>7188.4515</v>
          </cell>
          <cell r="I16">
            <v>166035.663</v>
          </cell>
          <cell r="J16">
            <v>166035.663</v>
          </cell>
        </row>
        <row r="17">
          <cell r="A17" t="str">
            <v>t0015</v>
          </cell>
          <cell r="B17">
            <v>15</v>
          </cell>
          <cell r="C17" t="str">
            <v>전등 전열 분전반</v>
          </cell>
          <cell r="D17" t="str">
            <v>L-1</v>
          </cell>
          <cell r="E17" t="str">
            <v>식</v>
          </cell>
          <cell r="F17">
            <v>1</v>
          </cell>
          <cell r="G17">
            <v>167121</v>
          </cell>
          <cell r="H17">
            <v>167121</v>
          </cell>
          <cell r="I17">
            <v>244058</v>
          </cell>
          <cell r="J17">
            <v>244058</v>
          </cell>
        </row>
        <row r="18">
          <cell r="A18" t="str">
            <v>t0016</v>
          </cell>
          <cell r="B18">
            <v>16</v>
          </cell>
          <cell r="C18" t="str">
            <v>전등 전열 분전반</v>
          </cell>
          <cell r="D18" t="str">
            <v>L-2</v>
          </cell>
          <cell r="E18" t="str">
            <v>식</v>
          </cell>
          <cell r="F18">
            <v>1</v>
          </cell>
          <cell r="G18">
            <v>209376</v>
          </cell>
          <cell r="H18">
            <v>209376</v>
          </cell>
          <cell r="I18">
            <v>213125</v>
          </cell>
          <cell r="J18">
            <v>213125</v>
          </cell>
        </row>
        <row r="19">
          <cell r="A19" t="str">
            <v>t0017</v>
          </cell>
          <cell r="B19">
            <v>17</v>
          </cell>
          <cell r="C19" t="str">
            <v>보안용 접지공사</v>
          </cell>
          <cell r="D19" t="str">
            <v>100Ω이하</v>
          </cell>
          <cell r="E19" t="str">
            <v>식</v>
          </cell>
          <cell r="F19">
            <v>1</v>
          </cell>
          <cell r="G19">
            <v>773105</v>
          </cell>
          <cell r="H19">
            <v>773105</v>
          </cell>
          <cell r="I19">
            <v>130426.31999999999</v>
          </cell>
          <cell r="J19">
            <v>130426.31999999999</v>
          </cell>
        </row>
        <row r="20">
          <cell r="A20" t="str">
            <v>t0018</v>
          </cell>
          <cell r="B20">
            <v>18</v>
          </cell>
          <cell r="C20" t="str">
            <v>덕트 지지행거</v>
          </cell>
          <cell r="D20" t="str">
            <v>W : 200</v>
          </cell>
          <cell r="E20" t="str">
            <v>개소</v>
          </cell>
          <cell r="F20">
            <v>1</v>
          </cell>
          <cell r="G20">
            <v>3296</v>
          </cell>
          <cell r="H20">
            <v>3296</v>
          </cell>
          <cell r="I20">
            <v>8508</v>
          </cell>
          <cell r="J20">
            <v>8508</v>
          </cell>
        </row>
        <row r="21">
          <cell r="A21" t="str">
            <v>t0019</v>
          </cell>
          <cell r="B21">
            <v>19</v>
          </cell>
          <cell r="C21" t="str">
            <v>덕트 지지행거</v>
          </cell>
          <cell r="D21" t="str">
            <v>W : 300</v>
          </cell>
          <cell r="E21" t="str">
            <v>개소</v>
          </cell>
          <cell r="F21">
            <v>1</v>
          </cell>
          <cell r="G21">
            <v>3566</v>
          </cell>
          <cell r="H21">
            <v>3566</v>
          </cell>
          <cell r="I21">
            <v>8508</v>
          </cell>
          <cell r="J21">
            <v>8508</v>
          </cell>
        </row>
        <row r="22">
          <cell r="A22" t="str">
            <v>t0020</v>
          </cell>
          <cell r="B22">
            <v>20</v>
          </cell>
          <cell r="C22" t="str">
            <v>냉방기 분전반</v>
          </cell>
          <cell r="D22" t="str">
            <v>M - 50A(노출)</v>
          </cell>
          <cell r="E22" t="str">
            <v>면</v>
          </cell>
          <cell r="F22">
            <v>1</v>
          </cell>
          <cell r="G22">
            <v>55680</v>
          </cell>
          <cell r="H22">
            <v>55680</v>
          </cell>
          <cell r="I22">
            <v>13827</v>
          </cell>
          <cell r="J22">
            <v>13827</v>
          </cell>
        </row>
        <row r="23">
          <cell r="A23" t="str">
            <v>t0021</v>
          </cell>
          <cell r="B23">
            <v>21</v>
          </cell>
          <cell r="C23" t="str">
            <v>동력 분전반</v>
          </cell>
          <cell r="D23" t="str">
            <v>P - 1</v>
          </cell>
          <cell r="E23" t="str">
            <v>면</v>
          </cell>
          <cell r="F23">
            <v>1</v>
          </cell>
          <cell r="G23">
            <v>524487</v>
          </cell>
          <cell r="H23">
            <v>524487</v>
          </cell>
          <cell r="I23">
            <v>881611</v>
          </cell>
          <cell r="J23">
            <v>881611</v>
          </cell>
        </row>
        <row r="24">
          <cell r="A24" t="str">
            <v>t0022</v>
          </cell>
          <cell r="B24">
            <v>22</v>
          </cell>
        </row>
        <row r="25">
          <cell r="A25" t="str">
            <v>t0023</v>
          </cell>
          <cell r="B25">
            <v>25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동학"/>
      <sheetName val="동학1"/>
      <sheetName val="경북안동"/>
      <sheetName val="진해"/>
      <sheetName val="당항포"/>
      <sheetName val="일위(거제) "/>
      <sheetName val="농업기반"/>
      <sheetName val="일위(달서)"/>
      <sheetName val="일위(숭실)"/>
      <sheetName val="숭실1"/>
      <sheetName val="일위(완도)"/>
      <sheetName val="완도1"/>
      <sheetName val="일위대가"/>
      <sheetName val="내역"/>
      <sheetName val="내역(청마)"/>
      <sheetName val="내역(청마) (2)"/>
      <sheetName val="공사 Scope 표지"/>
      <sheetName val="공사 Scope"/>
      <sheetName val="표지"/>
      <sheetName val="원가표"/>
      <sheetName val="집계표"/>
      <sheetName val="내역-1"/>
      <sheetName val="내역-2"/>
      <sheetName val="일위2"/>
      <sheetName val="일위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TS단가"/>
      <sheetName val="남부견적"/>
      <sheetName val="남부시중단가"/>
      <sheetName val="입석시중단가"/>
      <sheetName val="인터페이스견적"/>
      <sheetName val="인터페이스부품"/>
      <sheetName val="Sheet2"/>
      <sheetName val="Sheet3"/>
      <sheetName val="통합단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견적서"/>
      <sheetName val="원가계산서"/>
      <sheetName val="내역집계표"/>
      <sheetName val="세부내역서(정수장)"/>
      <sheetName val="세부내역서 (가압배수지)"/>
      <sheetName val="세부내역서 (취수장)"/>
      <sheetName val="단가비교표"/>
      <sheetName val="일위대가표"/>
      <sheetName val="토지저항율 "/>
      <sheetName val="요구저항값산출"/>
      <sheetName val="저항값계산및물량산출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견적서"/>
      <sheetName val="원가계산서"/>
      <sheetName val="내역집계표"/>
      <sheetName val="세부내역서"/>
      <sheetName val="단가비교표"/>
      <sheetName val="일위대가표"/>
      <sheetName val="토지저항율 "/>
      <sheetName val="요구저항값산출"/>
      <sheetName val="저항값계산및물량산출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XXXXXX"/>
      <sheetName val="VXXX"/>
      <sheetName val="진짜내역"/>
      <sheetName val="단가"/>
      <sheetName val="총괄"/>
      <sheetName val="집계"/>
      <sheetName val="내역"/>
      <sheetName val="공량집"/>
      <sheetName val="배부율"/>
      <sheetName val="완성1"/>
      <sheetName val="완성2"/>
      <sheetName val="산재비율"/>
      <sheetName val="안전비율"/>
      <sheetName val="일반비율"/>
      <sheetName val="노임"/>
      <sheetName val="공량"/>
      <sheetName val="전시원"/>
      <sheetName val="전시내"/>
      <sheetName val="Sheet1"/>
      <sheetName val="Sheet2"/>
      <sheetName val="Sheet3"/>
      <sheetName val="표"/>
      <sheetName val="목"/>
      <sheetName val="설"/>
      <sheetName val="일"/>
      <sheetName val="일집표"/>
      <sheetName val="일위표"/>
      <sheetName val="수표"/>
      <sheetName val="원가"/>
      <sheetName val="집계표"/>
      <sheetName val="내역서(내부)"/>
      <sheetName val="내역서"/>
      <sheetName val="일위대가"/>
      <sheetName val="단가산출서"/>
      <sheetName val="중기사용료"/>
      <sheetName val="재료단가"/>
      <sheetName val="노임단가"/>
      <sheetName val="총경기장별내역서(10-11)"/>
      <sheetName val="경기장별내역서(12-107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원가계산"/>
      <sheetName val="수정내역"/>
      <sheetName val="일위대가표"/>
      <sheetName val="일위대가"/>
      <sheetName val="실행내역"/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XXXXXX"/>
      <sheetName val="VXXX"/>
      <sheetName val="진짜내역"/>
      <sheetName val="전시원"/>
      <sheetName val="전시내"/>
      <sheetName val="Sheet1"/>
      <sheetName val="Sheet2"/>
      <sheetName val="Sheet3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집계표"/>
      <sheetName val="제작총집계표"/>
      <sheetName val="총경기장별내역서(10-11)"/>
      <sheetName val="경기장별내역서(12-107)"/>
      <sheetName val="내역서"/>
      <sheetName val="단가산출서"/>
      <sheetName val="중기사용료"/>
      <sheetName val="재료단가"/>
      <sheetName val="노임단가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동학"/>
      <sheetName val="동학1"/>
      <sheetName val="경북안동"/>
      <sheetName val="진해"/>
      <sheetName val="당항포"/>
      <sheetName val="일위(거제) "/>
      <sheetName val="농업기반"/>
      <sheetName val="일위(달서)"/>
      <sheetName val="일위(숭실)"/>
      <sheetName val="숭실1"/>
      <sheetName val="일위(완도)"/>
      <sheetName val="완도1"/>
      <sheetName val="일위대가"/>
      <sheetName val="내역"/>
      <sheetName val="내역(청마)"/>
      <sheetName val="내역(청마) (2)"/>
      <sheetName val="공사 Scope 표지"/>
      <sheetName val="공사 Scope"/>
      <sheetName val="표지"/>
      <sheetName val="원가표"/>
      <sheetName val="집계표"/>
      <sheetName val="내역-1"/>
      <sheetName val="내역-2"/>
      <sheetName val="일위2"/>
      <sheetName val="일위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8.88671875" defaultRowHeight="19.5" customHeight="1"/>
  <cols>
    <col min="10" max="10" width="7.4453125" style="0" customWidth="1"/>
    <col min="11" max="11" width="10.6640625" style="0" customWidth="1"/>
    <col min="12" max="12" width="13.10546875" style="0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7" customFormat="1" ht="19.5" customHeight="1">
      <c r="A2" s="4"/>
      <c r="B2" s="162" t="s">
        <v>265</v>
      </c>
      <c r="C2" s="162"/>
      <c r="D2" s="162"/>
      <c r="E2" s="162"/>
      <c r="F2" s="162"/>
      <c r="G2" s="162"/>
      <c r="H2" s="162"/>
      <c r="I2" s="162"/>
      <c r="J2" s="162"/>
      <c r="K2" s="162"/>
      <c r="L2" s="163"/>
    </row>
    <row r="3" spans="1:12" s="7" customFormat="1" ht="34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s="7" customFormat="1" ht="19.5" customHeight="1">
      <c r="A4" s="142" t="s">
        <v>266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4"/>
    </row>
    <row r="5" spans="1:12" s="7" customFormat="1" ht="19.5" customHeight="1">
      <c r="A5" s="145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4"/>
    </row>
    <row r="6" spans="1:12" s="7" customFormat="1" ht="19.5" customHeight="1">
      <c r="A6" s="145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4"/>
    </row>
    <row r="7" spans="1:12" s="7" customFormat="1" ht="19.5" customHeight="1" thickBot="1">
      <c r="A7" s="145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4"/>
    </row>
    <row r="8" spans="1:12" s="7" customFormat="1" ht="19.5" customHeight="1">
      <c r="A8" s="4"/>
      <c r="B8" s="5"/>
      <c r="C8" s="5"/>
      <c r="D8" s="5"/>
      <c r="E8" s="5"/>
      <c r="F8" s="152"/>
      <c r="G8" s="153"/>
      <c r="H8" s="154"/>
      <c r="I8"/>
      <c r="J8" s="5"/>
      <c r="K8" s="5"/>
      <c r="L8" s="6"/>
    </row>
    <row r="9" spans="1:12" s="7" customFormat="1" ht="19.5" customHeight="1">
      <c r="A9" s="4"/>
      <c r="B9" s="5"/>
      <c r="C9" s="5"/>
      <c r="D9" s="5"/>
      <c r="E9" s="5"/>
      <c r="F9" s="155"/>
      <c r="G9" s="156"/>
      <c r="H9" s="157"/>
      <c r="I9" s="5"/>
      <c r="J9" s="5"/>
      <c r="K9" s="5"/>
      <c r="L9" s="6"/>
    </row>
    <row r="10" spans="1:12" s="7" customFormat="1" ht="19.5" customHeight="1" thickBot="1">
      <c r="A10" s="4"/>
      <c r="B10" s="5"/>
      <c r="C10" s="5"/>
      <c r="D10" s="5"/>
      <c r="E10" s="5"/>
      <c r="F10" s="158"/>
      <c r="G10" s="159"/>
      <c r="H10" s="160"/>
      <c r="I10" s="5"/>
      <c r="J10" s="5"/>
      <c r="K10" s="5"/>
      <c r="L10" s="6"/>
    </row>
    <row r="11" spans="1:12" s="7" customFormat="1" ht="19.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s="7" customFormat="1" ht="19.5" customHeight="1">
      <c r="A12" s="146" t="s">
        <v>267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8"/>
    </row>
    <row r="13" spans="1:12" s="7" customFormat="1" ht="19.5" customHeight="1">
      <c r="A13" s="146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8"/>
    </row>
    <row r="14" spans="1:12" s="7" customFormat="1" ht="19.5" customHeight="1">
      <c r="A14" s="4"/>
      <c r="B14" s="5"/>
      <c r="C14" s="5" t="s">
        <v>270</v>
      </c>
      <c r="D14" s="5"/>
      <c r="E14" s="5"/>
      <c r="F14" s="5"/>
      <c r="G14" s="5"/>
      <c r="H14" s="5"/>
      <c r="I14" s="5"/>
      <c r="J14" s="5"/>
      <c r="K14" s="5"/>
      <c r="L14" s="6"/>
    </row>
    <row r="15" spans="1:12" s="7" customFormat="1" ht="19.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2" s="7" customFormat="1" ht="19.5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</row>
    <row r="17" spans="1:12" s="7" customFormat="1" ht="19.5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</row>
    <row r="18" spans="1:12" s="7" customFormat="1" ht="19.5" customHeight="1">
      <c r="A18" s="149" t="s">
        <v>0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1"/>
    </row>
    <row r="19" spans="1:12" s="7" customFormat="1" ht="19.5" customHeight="1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1"/>
    </row>
    <row r="20" spans="1:12" s="7" customFormat="1" ht="19.5" customHeight="1">
      <c r="A20" s="149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1"/>
    </row>
    <row r="21" spans="1:12" ht="19.5" customHeight="1">
      <c r="A21" s="8"/>
      <c r="B21" s="9"/>
      <c r="C21" s="9"/>
      <c r="D21" s="9"/>
      <c r="E21" s="9"/>
      <c r="F21" s="9"/>
      <c r="G21" s="9"/>
      <c r="H21" s="9"/>
      <c r="I21" s="161"/>
      <c r="J21" s="161"/>
      <c r="K21" s="82"/>
      <c r="L21" s="83"/>
    </row>
    <row r="22" spans="1:12" ht="19.5" customHeight="1" thickBot="1">
      <c r="A22" s="10"/>
      <c r="B22" s="11"/>
      <c r="C22" s="11"/>
      <c r="D22" s="11"/>
      <c r="E22" s="11"/>
      <c r="F22" s="11"/>
      <c r="G22" s="11"/>
      <c r="H22" s="11"/>
      <c r="I22" s="139"/>
      <c r="J22" s="139"/>
      <c r="K22" s="140"/>
      <c r="L22" s="141"/>
    </row>
  </sheetData>
  <sheetProtection/>
  <mergeCells count="8">
    <mergeCell ref="B2:L2"/>
    <mergeCell ref="I22:J22"/>
    <mergeCell ref="K22:L22"/>
    <mergeCell ref="A4:L7"/>
    <mergeCell ref="A12:L13"/>
    <mergeCell ref="A18:L20"/>
    <mergeCell ref="F8:H10"/>
    <mergeCell ref="I21:J21"/>
  </mergeCells>
  <printOptions horizontalCentered="1" verticalCentered="1"/>
  <pageMargins left="0.9448818897637796" right="0.6692913385826772" top="0.984251968503937" bottom="0.8661417322834646" header="0.37" footer="0.5118110236220472"/>
  <pageSetup horizontalDpi="300" verticalDpi="300" orientation="landscape" paperSize="9" r:id="rId2"/>
  <headerFooter alignWithMargins="0">
    <oddHeader>&amp;C&amp;"HY태백B,보통"&amp;16GROUND'S FUTURE IS SCIENCE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921"/>
  <sheetViews>
    <sheetView view="pageBreakPreview" zoomScaleSheetLayoutView="100" zoomScalePageLayoutView="0" workbookViewId="0" topLeftCell="A1">
      <selection activeCell="G8" sqref="G8"/>
    </sheetView>
  </sheetViews>
  <sheetFormatPr defaultColWidth="8.88671875" defaultRowHeight="15.75" customHeight="1"/>
  <cols>
    <col min="1" max="1" width="3.10546875" style="12" customWidth="1"/>
    <col min="2" max="2" width="10.88671875" style="13" customWidth="1"/>
    <col min="3" max="7" width="7.99609375" style="13" customWidth="1"/>
    <col min="8" max="8" width="4.4453125" style="12" customWidth="1"/>
    <col min="9" max="9" width="33.5546875" style="22" customWidth="1"/>
    <col min="10" max="10" width="19.5546875" style="12" customWidth="1"/>
    <col min="11" max="11" width="15.21484375" style="12" customWidth="1"/>
    <col min="12" max="16384" width="8.88671875" style="12" customWidth="1"/>
  </cols>
  <sheetData>
    <row r="1" spans="2:10" ht="21.75" customHeight="1">
      <c r="B1" s="164" t="s">
        <v>1</v>
      </c>
      <c r="C1" s="164"/>
      <c r="D1" s="164"/>
      <c r="E1" s="164"/>
      <c r="F1" s="164"/>
      <c r="G1" s="164"/>
      <c r="H1" s="164"/>
      <c r="I1" s="164"/>
      <c r="J1" s="164"/>
    </row>
    <row r="2" spans="2:10" ht="8.25" customHeight="1">
      <c r="B2" s="164"/>
      <c r="C2" s="164"/>
      <c r="D2" s="164"/>
      <c r="E2" s="164"/>
      <c r="F2" s="164"/>
      <c r="G2" s="164"/>
      <c r="H2" s="164"/>
      <c r="I2" s="164"/>
      <c r="J2" s="164"/>
    </row>
    <row r="3" spans="2:10" ht="22.5" customHeight="1">
      <c r="B3" s="13" t="s">
        <v>2</v>
      </c>
      <c r="C3" s="165" t="str">
        <f>표지!A12</f>
        <v>리조트, 스키장, 클럽</v>
      </c>
      <c r="D3" s="165"/>
      <c r="E3" s="165"/>
      <c r="F3" s="165"/>
      <c r="G3" s="165"/>
      <c r="H3" s="14"/>
      <c r="I3" s="166" t="s">
        <v>218</v>
      </c>
      <c r="J3" s="167"/>
    </row>
    <row r="4" spans="2:10" ht="15" customHeight="1">
      <c r="B4" s="168"/>
      <c r="C4" s="168"/>
      <c r="D4" s="168"/>
      <c r="E4" s="168"/>
      <c r="F4" s="168"/>
      <c r="G4" s="168"/>
      <c r="H4" s="168"/>
      <c r="I4" s="169" t="s">
        <v>3</v>
      </c>
      <c r="J4" s="167"/>
    </row>
    <row r="5" spans="2:10" ht="15" customHeight="1">
      <c r="B5" s="13" t="s">
        <v>4</v>
      </c>
      <c r="C5" s="165" t="s">
        <v>268</v>
      </c>
      <c r="D5" s="165"/>
      <c r="E5" s="165"/>
      <c r="F5" s="165"/>
      <c r="G5" s="165"/>
      <c r="H5" s="165"/>
      <c r="I5" s="169" t="s">
        <v>6</v>
      </c>
      <c r="J5" s="167"/>
    </row>
    <row r="6" spans="2:10" ht="15" customHeight="1">
      <c r="B6" s="168"/>
      <c r="C6" s="168"/>
      <c r="D6" s="168"/>
      <c r="E6" s="168"/>
      <c r="F6" s="168"/>
      <c r="G6" s="168"/>
      <c r="H6" s="168"/>
      <c r="I6" s="16" t="s">
        <v>7</v>
      </c>
      <c r="J6" s="15"/>
    </row>
    <row r="7" spans="2:10" ht="15" customHeight="1">
      <c r="B7" s="13" t="s">
        <v>8</v>
      </c>
      <c r="C7" s="170" t="str">
        <f>표지!B2</f>
        <v>2009년도 예산 편성용 견적서</v>
      </c>
      <c r="D7" s="170"/>
      <c r="E7" s="170"/>
      <c r="F7" s="170"/>
      <c r="G7" s="170"/>
      <c r="H7" s="170"/>
      <c r="I7" s="16" t="s">
        <v>9</v>
      </c>
      <c r="J7" s="16"/>
    </row>
    <row r="8" spans="2:10" ht="15" customHeight="1">
      <c r="B8" s="14"/>
      <c r="C8" s="14"/>
      <c r="D8" s="14"/>
      <c r="E8" s="14"/>
      <c r="F8" s="14"/>
      <c r="G8" s="14"/>
      <c r="H8" s="14"/>
      <c r="I8" s="16" t="s">
        <v>10</v>
      </c>
      <c r="J8" s="16"/>
    </row>
    <row r="9" spans="2:10" ht="15" customHeight="1">
      <c r="B9" s="169" t="s">
        <v>11</v>
      </c>
      <c r="C9" s="169"/>
      <c r="D9" s="169"/>
      <c r="E9" s="169"/>
      <c r="F9" s="169"/>
      <c r="G9" s="169"/>
      <c r="H9" s="169"/>
      <c r="I9" s="17" t="s">
        <v>12</v>
      </c>
      <c r="J9" s="17"/>
    </row>
    <row r="10" spans="2:10" ht="15" customHeight="1">
      <c r="B10" s="18" t="s">
        <v>13</v>
      </c>
      <c r="C10" s="171" t="str">
        <f>표지!A4</f>
        <v>리조트, 스키장 - PGS 낙뢰방호 설비 설치납품</v>
      </c>
      <c r="D10" s="171"/>
      <c r="E10" s="171"/>
      <c r="F10" s="171"/>
      <c r="G10" s="171"/>
      <c r="H10" s="171"/>
      <c r="I10" s="171"/>
      <c r="J10" s="171"/>
    </row>
    <row r="11" spans="2:10" ht="21.75" customHeight="1">
      <c r="B11" s="116" t="s">
        <v>216</v>
      </c>
      <c r="C11" s="116" t="s">
        <v>217</v>
      </c>
      <c r="D11" s="172" t="str">
        <f>NUMBERSTRING(C24,1)&amp;" 원정"</f>
        <v>일억이천이십삼만구천삼백삼십 원정</v>
      </c>
      <c r="E11" s="172"/>
      <c r="F11" s="172"/>
      <c r="G11" s="172"/>
      <c r="H11" s="172"/>
      <c r="I11" s="173" t="str">
        <f>IF(C23&gt;1,"(부가 가치세 포함)","(부가 가치세 제외)")</f>
        <v>(부가 가치세 제외)</v>
      </c>
      <c r="J11" s="173"/>
    </row>
    <row r="12" spans="2:10" ht="15" customHeight="1">
      <c r="B12" s="174" t="s">
        <v>180</v>
      </c>
      <c r="C12" s="174"/>
      <c r="D12" s="174"/>
      <c r="E12" s="174"/>
      <c r="F12" s="174"/>
      <c r="G12" s="174"/>
      <c r="H12" s="174"/>
      <c r="I12" s="174"/>
      <c r="J12" s="174"/>
    </row>
    <row r="13" spans="2:10" ht="15" customHeight="1">
      <c r="B13" s="174" t="s">
        <v>181</v>
      </c>
      <c r="C13" s="174"/>
      <c r="D13" s="174"/>
      <c r="E13" s="174"/>
      <c r="F13" s="174"/>
      <c r="G13" s="174"/>
      <c r="H13" s="174"/>
      <c r="I13" s="174"/>
      <c r="J13" s="174"/>
    </row>
    <row r="14" spans="2:10" ht="15" customHeight="1">
      <c r="B14" s="19" t="s">
        <v>14</v>
      </c>
      <c r="C14" s="175" t="s">
        <v>15</v>
      </c>
      <c r="D14" s="175"/>
      <c r="E14" s="175"/>
      <c r="F14" s="20" t="s">
        <v>16</v>
      </c>
      <c r="G14" s="176" t="s">
        <v>17</v>
      </c>
      <c r="H14" s="177"/>
      <c r="I14" s="178"/>
      <c r="J14" s="20" t="s">
        <v>18</v>
      </c>
    </row>
    <row r="15" spans="2:10" ht="15" customHeight="1">
      <c r="B15" s="19" t="s">
        <v>19</v>
      </c>
      <c r="C15" s="179">
        <f>G15/$C$22</f>
        <v>0.8083882083800221</v>
      </c>
      <c r="D15" s="180"/>
      <c r="E15" s="180"/>
      <c r="F15" s="20"/>
      <c r="G15" s="181">
        <f>원가계산서!E9</f>
        <v>97200056.625</v>
      </c>
      <c r="H15" s="182"/>
      <c r="I15" s="183"/>
      <c r="J15" s="19"/>
    </row>
    <row r="16" spans="2:10" ht="15" customHeight="1">
      <c r="B16" s="19" t="s">
        <v>20</v>
      </c>
      <c r="C16" s="179">
        <f aca="true" t="shared" si="0" ref="C16:C21">G16/$C$22</f>
        <v>0.07246714539552923</v>
      </c>
      <c r="D16" s="180"/>
      <c r="E16" s="180"/>
      <c r="F16" s="20"/>
      <c r="G16" s="184">
        <f>원가계산서!E13</f>
        <v>8713401.0156</v>
      </c>
      <c r="H16" s="185"/>
      <c r="I16" s="186"/>
      <c r="J16" s="19"/>
    </row>
    <row r="17" spans="2:10" ht="15" customHeight="1">
      <c r="B17" s="19" t="s">
        <v>21</v>
      </c>
      <c r="C17" s="179">
        <f t="shared" si="0"/>
        <v>0.8808553537755514</v>
      </c>
      <c r="D17" s="180"/>
      <c r="E17" s="180"/>
      <c r="F17" s="20"/>
      <c r="G17" s="184">
        <f>SUM(G15:I16)</f>
        <v>105913457.6406</v>
      </c>
      <c r="H17" s="185"/>
      <c r="I17" s="186"/>
      <c r="J17" s="19"/>
    </row>
    <row r="18" spans="2:10" ht="15" customHeight="1">
      <c r="B18" s="19" t="s">
        <v>22</v>
      </c>
      <c r="C18" s="179">
        <f t="shared" si="0"/>
        <v>0.05761718320283041</v>
      </c>
      <c r="D18" s="180"/>
      <c r="E18" s="180"/>
      <c r="F18" s="20"/>
      <c r="G18" s="184">
        <f>원가계산서!E21</f>
        <v>6927851.50974812</v>
      </c>
      <c r="H18" s="185"/>
      <c r="I18" s="186"/>
      <c r="J18" s="19"/>
    </row>
    <row r="19" spans="2:10" ht="15" customHeight="1">
      <c r="B19" s="19" t="s">
        <v>23</v>
      </c>
      <c r="C19" s="179">
        <f t="shared" si="0"/>
        <v>0.04410820923798395</v>
      </c>
      <c r="D19" s="180"/>
      <c r="E19" s="180"/>
      <c r="F19" s="20"/>
      <c r="G19" s="184">
        <f>원가계산서!E23</f>
        <v>5303541.530066362</v>
      </c>
      <c r="H19" s="185"/>
      <c r="I19" s="186"/>
      <c r="J19" s="19"/>
    </row>
    <row r="20" spans="2:10" ht="15" customHeight="1">
      <c r="B20" s="19" t="s">
        <v>24</v>
      </c>
      <c r="C20" s="179">
        <f t="shared" si="0"/>
        <v>0.01741925378363436</v>
      </c>
      <c r="D20" s="180"/>
      <c r="E20" s="180"/>
      <c r="F20" s="20"/>
      <c r="G20" s="181">
        <f>원가계산서!E24</f>
        <v>2094479.4055414484</v>
      </c>
      <c r="H20" s="182"/>
      <c r="I20" s="183"/>
      <c r="J20" s="19"/>
    </row>
    <row r="21" spans="2:10" ht="15" customHeight="1">
      <c r="B21" s="19" t="s">
        <v>25</v>
      </c>
      <c r="C21" s="179">
        <f t="shared" si="0"/>
        <v>0.1191446462244487</v>
      </c>
      <c r="D21" s="180"/>
      <c r="E21" s="180"/>
      <c r="F21" s="20"/>
      <c r="G21" s="184">
        <f>SUM(G18:I20)</f>
        <v>14325872.44535593</v>
      </c>
      <c r="H21" s="185"/>
      <c r="I21" s="186"/>
      <c r="J21" s="19"/>
    </row>
    <row r="22" spans="2:10" ht="15" customHeight="1">
      <c r="B22" s="19" t="s">
        <v>26</v>
      </c>
      <c r="C22" s="181">
        <f>SUM(G21,G17)</f>
        <v>120239330.08595592</v>
      </c>
      <c r="D22" s="182"/>
      <c r="E22" s="182"/>
      <c r="F22" s="182"/>
      <c r="G22" s="182"/>
      <c r="H22" s="182"/>
      <c r="I22" s="183"/>
      <c r="J22" s="19"/>
    </row>
    <row r="23" spans="2:10" ht="15" customHeight="1">
      <c r="B23" s="19" t="s">
        <v>27</v>
      </c>
      <c r="C23" s="191"/>
      <c r="D23" s="192"/>
      <c r="E23" s="192"/>
      <c r="F23" s="192"/>
      <c r="G23" s="192"/>
      <c r="H23" s="192"/>
      <c r="I23" s="193"/>
      <c r="J23" s="19"/>
    </row>
    <row r="24" spans="2:10" ht="15" customHeight="1">
      <c r="B24" s="126" t="s">
        <v>28</v>
      </c>
      <c r="C24" s="181">
        <f>C22+C23</f>
        <v>120239330.08595592</v>
      </c>
      <c r="D24" s="182"/>
      <c r="E24" s="182"/>
      <c r="F24" s="182"/>
      <c r="G24" s="182"/>
      <c r="H24" s="182"/>
      <c r="I24" s="183"/>
      <c r="J24" s="21"/>
    </row>
    <row r="25" spans="2:10" ht="15" customHeight="1">
      <c r="B25" s="188" t="s">
        <v>29</v>
      </c>
      <c r="C25" s="194" t="s">
        <v>239</v>
      </c>
      <c r="D25" s="195"/>
      <c r="E25" s="195"/>
      <c r="F25" s="195"/>
      <c r="G25" s="195"/>
      <c r="H25" s="195"/>
      <c r="I25" s="195"/>
      <c r="J25" s="196"/>
    </row>
    <row r="26" spans="2:10" ht="15" customHeight="1">
      <c r="B26" s="189"/>
      <c r="C26" s="195" t="s">
        <v>240</v>
      </c>
      <c r="D26" s="195"/>
      <c r="E26" s="195"/>
      <c r="F26" s="195"/>
      <c r="G26" s="195"/>
      <c r="H26" s="195"/>
      <c r="I26" s="195"/>
      <c r="J26" s="196"/>
    </row>
    <row r="27" spans="2:10" ht="15" customHeight="1">
      <c r="B27" s="189"/>
      <c r="C27" s="196" t="s">
        <v>241</v>
      </c>
      <c r="D27" s="197"/>
      <c r="E27" s="197"/>
      <c r="F27" s="197"/>
      <c r="G27" s="197"/>
      <c r="H27" s="197"/>
      <c r="I27" s="197"/>
      <c r="J27" s="197"/>
    </row>
    <row r="28" spans="2:10" ht="15" customHeight="1">
      <c r="B28" s="189"/>
      <c r="C28" s="187" t="s">
        <v>242</v>
      </c>
      <c r="D28" s="187"/>
      <c r="E28" s="187"/>
      <c r="F28" s="187"/>
      <c r="G28" s="187"/>
      <c r="H28" s="187"/>
      <c r="I28" s="187"/>
      <c r="J28" s="187"/>
    </row>
    <row r="29" spans="2:10" ht="15" customHeight="1">
      <c r="B29" s="189"/>
      <c r="C29" s="187" t="s">
        <v>243</v>
      </c>
      <c r="D29" s="187"/>
      <c r="E29" s="187"/>
      <c r="F29" s="187"/>
      <c r="G29" s="187"/>
      <c r="H29" s="187"/>
      <c r="I29" s="187"/>
      <c r="J29" s="187"/>
    </row>
    <row r="30" spans="2:10" ht="13.5" customHeight="1">
      <c r="B30" s="189"/>
      <c r="C30" s="187" t="s">
        <v>244</v>
      </c>
      <c r="D30" s="187"/>
      <c r="E30" s="187"/>
      <c r="F30" s="187"/>
      <c r="G30" s="187"/>
      <c r="H30" s="187"/>
      <c r="I30" s="187"/>
      <c r="J30" s="187"/>
    </row>
    <row r="31" spans="2:10" ht="15.75" customHeight="1">
      <c r="B31" s="190"/>
      <c r="C31" s="187" t="s">
        <v>245</v>
      </c>
      <c r="D31" s="187"/>
      <c r="E31" s="187"/>
      <c r="F31" s="187"/>
      <c r="G31" s="187"/>
      <c r="H31" s="187"/>
      <c r="I31" s="187"/>
      <c r="J31" s="187"/>
    </row>
    <row r="32" ht="15.75" customHeight="1">
      <c r="J32" s="18"/>
    </row>
    <row r="33" ht="15.75" customHeight="1">
      <c r="J33" s="18"/>
    </row>
    <row r="34" ht="15.75" customHeight="1">
      <c r="J34" s="18"/>
    </row>
    <row r="35" ht="15.75" customHeight="1">
      <c r="J35" s="18"/>
    </row>
    <row r="36" ht="15.75" customHeight="1">
      <c r="J36" s="18"/>
    </row>
    <row r="37" ht="15.75" customHeight="1">
      <c r="J37" s="18"/>
    </row>
    <row r="38" ht="15.75" customHeight="1">
      <c r="J38" s="18"/>
    </row>
    <row r="39" spans="9:10" ht="15.75" customHeight="1">
      <c r="I39" s="12"/>
      <c r="J39" s="18"/>
    </row>
    <row r="40" ht="15.75" customHeight="1">
      <c r="J40" s="18"/>
    </row>
    <row r="41" ht="15.75" customHeight="1">
      <c r="J41" s="18"/>
    </row>
    <row r="42" ht="15.75" customHeight="1">
      <c r="J42" s="18"/>
    </row>
    <row r="43" ht="15.75" customHeight="1">
      <c r="J43" s="18"/>
    </row>
    <row r="44" ht="15.75" customHeight="1">
      <c r="J44" s="18"/>
    </row>
    <row r="45" ht="15.75" customHeight="1">
      <c r="J45" s="18"/>
    </row>
    <row r="46" ht="15.75" customHeight="1">
      <c r="J46" s="18"/>
    </row>
    <row r="47" ht="15.75" customHeight="1">
      <c r="J47" s="18"/>
    </row>
    <row r="48" ht="15.75" customHeight="1">
      <c r="J48" s="18"/>
    </row>
    <row r="49" ht="15.75" customHeight="1">
      <c r="J49" s="18"/>
    </row>
    <row r="50" ht="15.75" customHeight="1">
      <c r="J50" s="18"/>
    </row>
    <row r="51" ht="15.75" customHeight="1">
      <c r="J51" s="18"/>
    </row>
    <row r="52" ht="15.75" customHeight="1">
      <c r="J52" s="18"/>
    </row>
    <row r="53" ht="15.75" customHeight="1">
      <c r="J53" s="18"/>
    </row>
    <row r="54" ht="15.75" customHeight="1">
      <c r="J54" s="18"/>
    </row>
    <row r="55" ht="15.75" customHeight="1">
      <c r="J55" s="18"/>
    </row>
    <row r="56" ht="15.75" customHeight="1">
      <c r="J56" s="18"/>
    </row>
    <row r="57" ht="15.75" customHeight="1">
      <c r="J57" s="18"/>
    </row>
    <row r="58" ht="15.75" customHeight="1">
      <c r="J58" s="18"/>
    </row>
    <row r="59" ht="15.75" customHeight="1">
      <c r="J59" s="18"/>
    </row>
    <row r="60" ht="15.75" customHeight="1">
      <c r="J60" s="18"/>
    </row>
    <row r="61" ht="15.75" customHeight="1">
      <c r="J61" s="18"/>
    </row>
    <row r="62" ht="15.75" customHeight="1">
      <c r="J62" s="18"/>
    </row>
    <row r="63" ht="15.75" customHeight="1">
      <c r="J63" s="18"/>
    </row>
    <row r="64" ht="15.75" customHeight="1">
      <c r="J64" s="18"/>
    </row>
    <row r="65" ht="15.75" customHeight="1">
      <c r="J65" s="18"/>
    </row>
    <row r="66" ht="15.75" customHeight="1">
      <c r="J66" s="18"/>
    </row>
    <row r="67" ht="15.75" customHeight="1">
      <c r="J67" s="18"/>
    </row>
    <row r="68" ht="15.75" customHeight="1">
      <c r="J68" s="18"/>
    </row>
    <row r="69" ht="15.75" customHeight="1">
      <c r="J69" s="18"/>
    </row>
    <row r="70" ht="15.75" customHeight="1">
      <c r="J70" s="18"/>
    </row>
    <row r="71" ht="15.75" customHeight="1">
      <c r="J71" s="18"/>
    </row>
    <row r="72" ht="15.75" customHeight="1">
      <c r="J72" s="18"/>
    </row>
    <row r="73" ht="15.75" customHeight="1">
      <c r="J73" s="18"/>
    </row>
    <row r="74" ht="15.75" customHeight="1">
      <c r="J74" s="18"/>
    </row>
    <row r="75" ht="15.75" customHeight="1">
      <c r="J75" s="18"/>
    </row>
    <row r="76" ht="15.75" customHeight="1">
      <c r="J76" s="18"/>
    </row>
    <row r="77" ht="15.75" customHeight="1">
      <c r="J77" s="18"/>
    </row>
    <row r="78" ht="15.75" customHeight="1">
      <c r="J78" s="18"/>
    </row>
    <row r="79" ht="15.75" customHeight="1">
      <c r="J79" s="18"/>
    </row>
    <row r="80" ht="15.75" customHeight="1">
      <c r="J80" s="18"/>
    </row>
    <row r="81" ht="15.75" customHeight="1">
      <c r="J81" s="18"/>
    </row>
    <row r="82" ht="15.75" customHeight="1">
      <c r="J82" s="18"/>
    </row>
    <row r="83" ht="15.75" customHeight="1">
      <c r="J83" s="18"/>
    </row>
    <row r="84" ht="15.75" customHeight="1">
      <c r="J84" s="18"/>
    </row>
    <row r="85" ht="15.75" customHeight="1">
      <c r="J85" s="18"/>
    </row>
    <row r="86" ht="15.75" customHeight="1">
      <c r="J86" s="18"/>
    </row>
    <row r="87" ht="15.75" customHeight="1">
      <c r="J87" s="18"/>
    </row>
    <row r="88" ht="15.75" customHeight="1">
      <c r="J88" s="18"/>
    </row>
    <row r="89" ht="15.75" customHeight="1">
      <c r="J89" s="18"/>
    </row>
    <row r="90" ht="15.75" customHeight="1">
      <c r="J90" s="18"/>
    </row>
    <row r="91" ht="15.75" customHeight="1">
      <c r="J91" s="18"/>
    </row>
    <row r="92" ht="15.75" customHeight="1">
      <c r="J92" s="18"/>
    </row>
    <row r="93" ht="15.75" customHeight="1">
      <c r="J93" s="18"/>
    </row>
    <row r="94" ht="15.75" customHeight="1">
      <c r="J94" s="18"/>
    </row>
    <row r="95" ht="15.75" customHeight="1">
      <c r="J95" s="18"/>
    </row>
    <row r="96" ht="15.75" customHeight="1">
      <c r="J96" s="18"/>
    </row>
    <row r="97" ht="15.75" customHeight="1">
      <c r="J97" s="18"/>
    </row>
    <row r="98" ht="15.75" customHeight="1">
      <c r="J98" s="18"/>
    </row>
    <row r="99" ht="15.75" customHeight="1">
      <c r="J99" s="18"/>
    </row>
    <row r="100" ht="15.75" customHeight="1">
      <c r="J100" s="18"/>
    </row>
    <row r="101" ht="15.75" customHeight="1">
      <c r="J101" s="18"/>
    </row>
    <row r="102" ht="15.75" customHeight="1">
      <c r="J102" s="18"/>
    </row>
    <row r="103" ht="15.75" customHeight="1">
      <c r="J103" s="18"/>
    </row>
    <row r="104" ht="15.75" customHeight="1">
      <c r="J104" s="18"/>
    </row>
    <row r="105" ht="15.75" customHeight="1">
      <c r="J105" s="18"/>
    </row>
    <row r="106" ht="15.75" customHeight="1">
      <c r="J106" s="18"/>
    </row>
    <row r="107" ht="15.75" customHeight="1">
      <c r="J107" s="18"/>
    </row>
    <row r="108" ht="15.75" customHeight="1">
      <c r="J108" s="18"/>
    </row>
    <row r="109" ht="15.75" customHeight="1">
      <c r="J109" s="18"/>
    </row>
    <row r="110" ht="15.75" customHeight="1">
      <c r="J110" s="18"/>
    </row>
    <row r="111" ht="15.75" customHeight="1">
      <c r="J111" s="18"/>
    </row>
    <row r="112" ht="15.75" customHeight="1">
      <c r="J112" s="18"/>
    </row>
    <row r="113" ht="15.75" customHeight="1">
      <c r="J113" s="18"/>
    </row>
    <row r="114" ht="15.75" customHeight="1">
      <c r="J114" s="18"/>
    </row>
    <row r="115" ht="15.75" customHeight="1">
      <c r="J115" s="18"/>
    </row>
    <row r="116" ht="15.75" customHeight="1">
      <c r="J116" s="18"/>
    </row>
    <row r="117" ht="15.75" customHeight="1">
      <c r="J117" s="18"/>
    </row>
    <row r="118" ht="15.75" customHeight="1">
      <c r="J118" s="18"/>
    </row>
    <row r="119" ht="15.75" customHeight="1">
      <c r="J119" s="18"/>
    </row>
    <row r="120" ht="15.75" customHeight="1">
      <c r="J120" s="18"/>
    </row>
    <row r="121" ht="15.75" customHeight="1">
      <c r="J121" s="18"/>
    </row>
    <row r="122" ht="15.75" customHeight="1">
      <c r="J122" s="18"/>
    </row>
    <row r="123" ht="15.75" customHeight="1">
      <c r="J123" s="18"/>
    </row>
    <row r="124" ht="15.75" customHeight="1">
      <c r="J124" s="18"/>
    </row>
    <row r="125" ht="15.75" customHeight="1">
      <c r="J125" s="18"/>
    </row>
    <row r="126" ht="15.75" customHeight="1">
      <c r="J126" s="18"/>
    </row>
    <row r="127" ht="15.75" customHeight="1">
      <c r="J127" s="18"/>
    </row>
    <row r="128" ht="15.75" customHeight="1">
      <c r="J128" s="18"/>
    </row>
    <row r="129" ht="15.75" customHeight="1">
      <c r="J129" s="18"/>
    </row>
    <row r="130" ht="15.75" customHeight="1">
      <c r="J130" s="18"/>
    </row>
    <row r="131" ht="15.75" customHeight="1">
      <c r="J131" s="18"/>
    </row>
    <row r="132" ht="15.75" customHeight="1">
      <c r="J132" s="18"/>
    </row>
    <row r="133" ht="15.75" customHeight="1">
      <c r="J133" s="18"/>
    </row>
    <row r="134" ht="15.75" customHeight="1">
      <c r="J134" s="18"/>
    </row>
    <row r="135" ht="15.75" customHeight="1">
      <c r="J135" s="18"/>
    </row>
    <row r="136" ht="15.75" customHeight="1">
      <c r="J136" s="18"/>
    </row>
    <row r="137" ht="15.75" customHeight="1">
      <c r="J137" s="18"/>
    </row>
    <row r="138" ht="15.75" customHeight="1">
      <c r="J138" s="18"/>
    </row>
    <row r="139" ht="15.75" customHeight="1">
      <c r="J139" s="18"/>
    </row>
    <row r="140" ht="15.75" customHeight="1">
      <c r="J140" s="18"/>
    </row>
    <row r="141" ht="15.75" customHeight="1">
      <c r="J141" s="18"/>
    </row>
    <row r="142" ht="15.75" customHeight="1">
      <c r="J142" s="18"/>
    </row>
    <row r="143" ht="15.75" customHeight="1">
      <c r="J143" s="18"/>
    </row>
    <row r="144" ht="15.75" customHeight="1">
      <c r="J144" s="18"/>
    </row>
    <row r="145" ht="15.75" customHeight="1">
      <c r="J145" s="18"/>
    </row>
    <row r="146" ht="15.75" customHeight="1">
      <c r="J146" s="18"/>
    </row>
    <row r="147" ht="15.75" customHeight="1">
      <c r="J147" s="18"/>
    </row>
    <row r="148" ht="15.75" customHeight="1">
      <c r="J148" s="18"/>
    </row>
    <row r="149" ht="15.75" customHeight="1">
      <c r="J149" s="18"/>
    </row>
    <row r="150" ht="15.75" customHeight="1">
      <c r="J150" s="18"/>
    </row>
    <row r="151" ht="15.75" customHeight="1">
      <c r="J151" s="18"/>
    </row>
    <row r="152" ht="15.75" customHeight="1">
      <c r="J152" s="18"/>
    </row>
    <row r="153" ht="15.75" customHeight="1">
      <c r="J153" s="18"/>
    </row>
    <row r="154" ht="15.75" customHeight="1">
      <c r="J154" s="18"/>
    </row>
    <row r="155" ht="15.75" customHeight="1">
      <c r="J155" s="18"/>
    </row>
    <row r="156" ht="15.75" customHeight="1">
      <c r="J156" s="18"/>
    </row>
    <row r="157" ht="15.75" customHeight="1">
      <c r="J157" s="18"/>
    </row>
    <row r="158" ht="15.75" customHeight="1">
      <c r="J158" s="18"/>
    </row>
    <row r="159" ht="15.75" customHeight="1">
      <c r="J159" s="18"/>
    </row>
    <row r="160" ht="15.75" customHeight="1">
      <c r="J160" s="18"/>
    </row>
    <row r="161" ht="15.75" customHeight="1">
      <c r="J161" s="18"/>
    </row>
    <row r="162" ht="15.75" customHeight="1">
      <c r="J162" s="18"/>
    </row>
    <row r="163" ht="15.75" customHeight="1">
      <c r="J163" s="18"/>
    </row>
    <row r="164" ht="15.75" customHeight="1">
      <c r="J164" s="18"/>
    </row>
    <row r="165" ht="15.75" customHeight="1">
      <c r="J165" s="18"/>
    </row>
    <row r="166" ht="15.75" customHeight="1">
      <c r="J166" s="18"/>
    </row>
    <row r="167" ht="15.75" customHeight="1">
      <c r="J167" s="18"/>
    </row>
    <row r="168" ht="15.75" customHeight="1">
      <c r="J168" s="18"/>
    </row>
    <row r="169" ht="15.75" customHeight="1">
      <c r="J169" s="18"/>
    </row>
    <row r="170" ht="15.75" customHeight="1">
      <c r="J170" s="18"/>
    </row>
    <row r="171" ht="15.75" customHeight="1">
      <c r="J171" s="18"/>
    </row>
    <row r="172" ht="15.75" customHeight="1">
      <c r="J172" s="18"/>
    </row>
    <row r="173" ht="15.75" customHeight="1">
      <c r="J173" s="18"/>
    </row>
    <row r="174" ht="15.75" customHeight="1">
      <c r="J174" s="18"/>
    </row>
    <row r="175" ht="15.75" customHeight="1">
      <c r="J175" s="18"/>
    </row>
    <row r="176" ht="15.75" customHeight="1">
      <c r="J176" s="18"/>
    </row>
    <row r="177" ht="15.75" customHeight="1">
      <c r="J177" s="18"/>
    </row>
    <row r="178" ht="15.75" customHeight="1">
      <c r="J178" s="18"/>
    </row>
    <row r="179" ht="15.75" customHeight="1">
      <c r="J179" s="18"/>
    </row>
    <row r="180" ht="15.75" customHeight="1">
      <c r="J180" s="18"/>
    </row>
    <row r="181" ht="15.75" customHeight="1">
      <c r="J181" s="18"/>
    </row>
    <row r="182" ht="15.75" customHeight="1">
      <c r="J182" s="18"/>
    </row>
    <row r="183" ht="15.75" customHeight="1">
      <c r="J183" s="18"/>
    </row>
    <row r="184" ht="15.75" customHeight="1">
      <c r="J184" s="18"/>
    </row>
    <row r="185" ht="15.75" customHeight="1">
      <c r="J185" s="18"/>
    </row>
    <row r="186" ht="15.75" customHeight="1">
      <c r="J186" s="18"/>
    </row>
    <row r="187" ht="15.75" customHeight="1">
      <c r="J187" s="18"/>
    </row>
    <row r="188" ht="15.75" customHeight="1">
      <c r="J188" s="18"/>
    </row>
    <row r="189" ht="15.75" customHeight="1">
      <c r="J189" s="18"/>
    </row>
    <row r="190" ht="15.75" customHeight="1">
      <c r="J190" s="18"/>
    </row>
    <row r="191" ht="15.75" customHeight="1">
      <c r="J191" s="18"/>
    </row>
    <row r="192" ht="15.75" customHeight="1">
      <c r="J192" s="18"/>
    </row>
    <row r="193" ht="15.75" customHeight="1">
      <c r="J193" s="18"/>
    </row>
    <row r="194" ht="15.75" customHeight="1">
      <c r="J194" s="18"/>
    </row>
    <row r="195" ht="15.75" customHeight="1">
      <c r="J195" s="18"/>
    </row>
    <row r="196" ht="15.75" customHeight="1">
      <c r="J196" s="18"/>
    </row>
    <row r="197" ht="15.75" customHeight="1">
      <c r="J197" s="18"/>
    </row>
    <row r="198" ht="15.75" customHeight="1">
      <c r="J198" s="18"/>
    </row>
    <row r="199" ht="15.75" customHeight="1">
      <c r="J199" s="18"/>
    </row>
    <row r="200" ht="15.75" customHeight="1">
      <c r="J200" s="18"/>
    </row>
    <row r="201" ht="15.75" customHeight="1">
      <c r="J201" s="18"/>
    </row>
    <row r="202" ht="15.75" customHeight="1">
      <c r="J202" s="18"/>
    </row>
    <row r="203" ht="15.75" customHeight="1">
      <c r="J203" s="18"/>
    </row>
    <row r="204" ht="15.75" customHeight="1">
      <c r="J204" s="18"/>
    </row>
    <row r="205" ht="15.75" customHeight="1">
      <c r="J205" s="18"/>
    </row>
    <row r="206" ht="15.75" customHeight="1">
      <c r="J206" s="18"/>
    </row>
    <row r="207" ht="15.75" customHeight="1">
      <c r="J207" s="18"/>
    </row>
    <row r="208" ht="15.75" customHeight="1">
      <c r="J208" s="18"/>
    </row>
    <row r="209" ht="15.75" customHeight="1">
      <c r="J209" s="18"/>
    </row>
    <row r="210" ht="15.75" customHeight="1">
      <c r="J210" s="18"/>
    </row>
    <row r="211" ht="15.75" customHeight="1">
      <c r="J211" s="18"/>
    </row>
    <row r="212" ht="15.75" customHeight="1">
      <c r="J212" s="18"/>
    </row>
    <row r="213" ht="15.75" customHeight="1">
      <c r="J213" s="18"/>
    </row>
    <row r="214" ht="15.75" customHeight="1">
      <c r="J214" s="18"/>
    </row>
    <row r="215" ht="15.75" customHeight="1">
      <c r="J215" s="18"/>
    </row>
    <row r="216" ht="15.75" customHeight="1">
      <c r="J216" s="18"/>
    </row>
    <row r="217" ht="15.75" customHeight="1">
      <c r="J217" s="18"/>
    </row>
    <row r="218" ht="15.75" customHeight="1">
      <c r="J218" s="18"/>
    </row>
    <row r="219" ht="15.75" customHeight="1">
      <c r="J219" s="18"/>
    </row>
    <row r="220" ht="15.75" customHeight="1">
      <c r="J220" s="18"/>
    </row>
    <row r="221" ht="15.75" customHeight="1">
      <c r="J221" s="18"/>
    </row>
    <row r="222" ht="15.75" customHeight="1">
      <c r="J222" s="18"/>
    </row>
    <row r="223" ht="15.75" customHeight="1">
      <c r="J223" s="18"/>
    </row>
    <row r="224" ht="15.75" customHeight="1">
      <c r="J224" s="18"/>
    </row>
    <row r="225" ht="15.75" customHeight="1">
      <c r="J225" s="18"/>
    </row>
    <row r="226" ht="15.75" customHeight="1">
      <c r="J226" s="18"/>
    </row>
    <row r="227" ht="15.75" customHeight="1">
      <c r="J227" s="18"/>
    </row>
    <row r="228" ht="15.75" customHeight="1">
      <c r="J228" s="18"/>
    </row>
    <row r="229" ht="15.75" customHeight="1">
      <c r="J229" s="18"/>
    </row>
    <row r="230" ht="15.75" customHeight="1">
      <c r="J230" s="18"/>
    </row>
    <row r="231" ht="15.75" customHeight="1">
      <c r="J231" s="18"/>
    </row>
    <row r="232" ht="15.75" customHeight="1">
      <c r="J232" s="18"/>
    </row>
    <row r="233" ht="15.75" customHeight="1">
      <c r="J233" s="18"/>
    </row>
    <row r="234" ht="15.75" customHeight="1">
      <c r="J234" s="18"/>
    </row>
    <row r="235" ht="15.75" customHeight="1">
      <c r="J235" s="18"/>
    </row>
    <row r="236" ht="15.75" customHeight="1">
      <c r="J236" s="18"/>
    </row>
    <row r="237" ht="15.75" customHeight="1">
      <c r="J237" s="18"/>
    </row>
    <row r="238" ht="15.75" customHeight="1">
      <c r="J238" s="18"/>
    </row>
    <row r="239" ht="15.75" customHeight="1">
      <c r="J239" s="18"/>
    </row>
    <row r="240" ht="15.75" customHeight="1">
      <c r="J240" s="18"/>
    </row>
    <row r="241" ht="15.75" customHeight="1">
      <c r="J241" s="18"/>
    </row>
    <row r="242" ht="15.75" customHeight="1">
      <c r="J242" s="18"/>
    </row>
    <row r="243" ht="15.75" customHeight="1">
      <c r="J243" s="18"/>
    </row>
    <row r="244" ht="15.75" customHeight="1">
      <c r="J244" s="18"/>
    </row>
    <row r="245" ht="15.75" customHeight="1">
      <c r="J245" s="18"/>
    </row>
    <row r="246" ht="15.75" customHeight="1">
      <c r="J246" s="18"/>
    </row>
    <row r="247" ht="15.75" customHeight="1">
      <c r="J247" s="18"/>
    </row>
    <row r="248" ht="15.75" customHeight="1">
      <c r="J248" s="18"/>
    </row>
    <row r="249" ht="15.75" customHeight="1">
      <c r="J249" s="18"/>
    </row>
    <row r="250" ht="15.75" customHeight="1">
      <c r="J250" s="18"/>
    </row>
    <row r="251" ht="15.75" customHeight="1">
      <c r="J251" s="18"/>
    </row>
    <row r="252" ht="15.75" customHeight="1">
      <c r="J252" s="18"/>
    </row>
    <row r="253" ht="15.75" customHeight="1">
      <c r="J253" s="18"/>
    </row>
    <row r="254" ht="15.75" customHeight="1">
      <c r="J254" s="18"/>
    </row>
    <row r="255" ht="15.75" customHeight="1">
      <c r="J255" s="18"/>
    </row>
    <row r="256" ht="15.75" customHeight="1">
      <c r="J256" s="18"/>
    </row>
    <row r="257" ht="15.75" customHeight="1">
      <c r="J257" s="18"/>
    </row>
    <row r="258" ht="15.75" customHeight="1">
      <c r="J258" s="18"/>
    </row>
    <row r="259" ht="15.75" customHeight="1">
      <c r="J259" s="18"/>
    </row>
    <row r="260" ht="15.75" customHeight="1">
      <c r="J260" s="18"/>
    </row>
    <row r="261" ht="15.75" customHeight="1">
      <c r="J261" s="18"/>
    </row>
    <row r="262" ht="15.75" customHeight="1">
      <c r="J262" s="18"/>
    </row>
    <row r="263" ht="15.75" customHeight="1">
      <c r="J263" s="18"/>
    </row>
    <row r="264" ht="15.75" customHeight="1">
      <c r="J264" s="18"/>
    </row>
    <row r="265" ht="15.75" customHeight="1">
      <c r="J265" s="18"/>
    </row>
    <row r="266" ht="15.75" customHeight="1">
      <c r="J266" s="18"/>
    </row>
    <row r="267" ht="15.75" customHeight="1">
      <c r="J267" s="18"/>
    </row>
    <row r="268" ht="15.75" customHeight="1">
      <c r="J268" s="18"/>
    </row>
    <row r="269" ht="15.75" customHeight="1">
      <c r="J269" s="18"/>
    </row>
    <row r="270" ht="15.75" customHeight="1">
      <c r="J270" s="18"/>
    </row>
    <row r="271" ht="15.75" customHeight="1">
      <c r="J271" s="18"/>
    </row>
    <row r="272" ht="15.75" customHeight="1">
      <c r="J272" s="18"/>
    </row>
    <row r="273" ht="15.75" customHeight="1">
      <c r="J273" s="18"/>
    </row>
    <row r="274" ht="15.75" customHeight="1">
      <c r="J274" s="18"/>
    </row>
    <row r="275" ht="15.75" customHeight="1">
      <c r="J275" s="18"/>
    </row>
    <row r="276" ht="15.75" customHeight="1">
      <c r="J276" s="18"/>
    </row>
    <row r="277" ht="15.75" customHeight="1">
      <c r="J277" s="18"/>
    </row>
    <row r="278" ht="15.75" customHeight="1">
      <c r="J278" s="18"/>
    </row>
    <row r="279" ht="15.75" customHeight="1">
      <c r="J279" s="18"/>
    </row>
    <row r="280" ht="15.75" customHeight="1">
      <c r="J280" s="18"/>
    </row>
    <row r="281" ht="15.75" customHeight="1">
      <c r="J281" s="18"/>
    </row>
    <row r="282" ht="15.75" customHeight="1">
      <c r="J282" s="18"/>
    </row>
    <row r="283" ht="15.75" customHeight="1">
      <c r="J283" s="18"/>
    </row>
    <row r="284" ht="15.75" customHeight="1">
      <c r="J284" s="18"/>
    </row>
    <row r="285" ht="15.75" customHeight="1">
      <c r="J285" s="18"/>
    </row>
    <row r="286" ht="15.75" customHeight="1">
      <c r="J286" s="18"/>
    </row>
    <row r="287" ht="15.75" customHeight="1">
      <c r="J287" s="18"/>
    </row>
    <row r="288" ht="15.75" customHeight="1">
      <c r="J288" s="18"/>
    </row>
    <row r="289" ht="15.75" customHeight="1">
      <c r="J289" s="18"/>
    </row>
    <row r="290" ht="15.75" customHeight="1">
      <c r="J290" s="18"/>
    </row>
    <row r="291" ht="15.75" customHeight="1">
      <c r="J291" s="18"/>
    </row>
    <row r="292" ht="15.75" customHeight="1">
      <c r="J292" s="18"/>
    </row>
    <row r="293" ht="15.75" customHeight="1">
      <c r="J293" s="18"/>
    </row>
    <row r="294" ht="15.75" customHeight="1">
      <c r="J294" s="18"/>
    </row>
    <row r="295" ht="15.75" customHeight="1">
      <c r="J295" s="18"/>
    </row>
    <row r="296" ht="15.75" customHeight="1">
      <c r="J296" s="18"/>
    </row>
    <row r="297" ht="15.75" customHeight="1">
      <c r="J297" s="18"/>
    </row>
    <row r="298" ht="15.75" customHeight="1">
      <c r="J298" s="18"/>
    </row>
    <row r="299" ht="15.75" customHeight="1">
      <c r="J299" s="18"/>
    </row>
    <row r="300" ht="15.75" customHeight="1">
      <c r="J300" s="18"/>
    </row>
    <row r="301" ht="15.75" customHeight="1">
      <c r="J301" s="18"/>
    </row>
    <row r="302" ht="15.75" customHeight="1">
      <c r="J302" s="18"/>
    </row>
    <row r="303" ht="15.75" customHeight="1">
      <c r="J303" s="18"/>
    </row>
    <row r="304" ht="15.75" customHeight="1">
      <c r="J304" s="18"/>
    </row>
    <row r="305" ht="15.75" customHeight="1">
      <c r="J305" s="18"/>
    </row>
    <row r="306" ht="15.75" customHeight="1">
      <c r="J306" s="18"/>
    </row>
    <row r="307" ht="15.75" customHeight="1">
      <c r="J307" s="18"/>
    </row>
    <row r="308" ht="15.75" customHeight="1">
      <c r="J308" s="18"/>
    </row>
    <row r="309" ht="15.75" customHeight="1">
      <c r="J309" s="18"/>
    </row>
    <row r="310" ht="15.75" customHeight="1">
      <c r="J310" s="18"/>
    </row>
    <row r="311" ht="15.75" customHeight="1">
      <c r="J311" s="18"/>
    </row>
    <row r="312" ht="15.75" customHeight="1">
      <c r="J312" s="18"/>
    </row>
    <row r="313" ht="15.75" customHeight="1">
      <c r="J313" s="18"/>
    </row>
    <row r="314" ht="15.75" customHeight="1">
      <c r="J314" s="18"/>
    </row>
    <row r="315" ht="15.75" customHeight="1">
      <c r="J315" s="18"/>
    </row>
    <row r="316" ht="15.75" customHeight="1">
      <c r="J316" s="18"/>
    </row>
    <row r="317" ht="15.75" customHeight="1">
      <c r="J317" s="18"/>
    </row>
    <row r="318" ht="15.75" customHeight="1">
      <c r="J318" s="18"/>
    </row>
    <row r="319" ht="15.75" customHeight="1">
      <c r="J319" s="18"/>
    </row>
    <row r="320" ht="15.75" customHeight="1">
      <c r="J320" s="18"/>
    </row>
    <row r="321" ht="15.75" customHeight="1">
      <c r="J321" s="18"/>
    </row>
    <row r="322" ht="15.75" customHeight="1">
      <c r="J322" s="18"/>
    </row>
    <row r="323" ht="15.75" customHeight="1">
      <c r="J323" s="18"/>
    </row>
    <row r="324" ht="15.75" customHeight="1">
      <c r="J324" s="18"/>
    </row>
    <row r="325" ht="15.75" customHeight="1">
      <c r="J325" s="18"/>
    </row>
    <row r="326" ht="15.75" customHeight="1">
      <c r="J326" s="18"/>
    </row>
    <row r="327" ht="15.75" customHeight="1">
      <c r="J327" s="18"/>
    </row>
    <row r="328" ht="15.75" customHeight="1">
      <c r="J328" s="18"/>
    </row>
    <row r="329" ht="15.75" customHeight="1">
      <c r="J329" s="18"/>
    </row>
    <row r="330" ht="15.75" customHeight="1">
      <c r="J330" s="18"/>
    </row>
    <row r="331" ht="15.75" customHeight="1">
      <c r="J331" s="18"/>
    </row>
    <row r="332" ht="15.75" customHeight="1">
      <c r="J332" s="18"/>
    </row>
    <row r="333" ht="15.75" customHeight="1">
      <c r="J333" s="18"/>
    </row>
    <row r="334" ht="15.75" customHeight="1">
      <c r="J334" s="18"/>
    </row>
    <row r="335" ht="15.75" customHeight="1">
      <c r="J335" s="18"/>
    </row>
    <row r="336" ht="15.75" customHeight="1">
      <c r="J336" s="18"/>
    </row>
    <row r="337" ht="15.75" customHeight="1">
      <c r="J337" s="18"/>
    </row>
    <row r="338" ht="15.75" customHeight="1">
      <c r="J338" s="18"/>
    </row>
    <row r="339" ht="15.75" customHeight="1">
      <c r="J339" s="18"/>
    </row>
    <row r="340" ht="15.75" customHeight="1">
      <c r="J340" s="18"/>
    </row>
    <row r="341" ht="15.75" customHeight="1">
      <c r="J341" s="18"/>
    </row>
    <row r="342" ht="15.75" customHeight="1">
      <c r="J342" s="18"/>
    </row>
    <row r="343" ht="15.75" customHeight="1">
      <c r="J343" s="18"/>
    </row>
    <row r="344" ht="15.75" customHeight="1">
      <c r="J344" s="18"/>
    </row>
    <row r="345" ht="15.75" customHeight="1">
      <c r="J345" s="18"/>
    </row>
    <row r="346" ht="15.75" customHeight="1">
      <c r="J346" s="18"/>
    </row>
    <row r="347" ht="15.75" customHeight="1">
      <c r="J347" s="18"/>
    </row>
    <row r="348" ht="15.75" customHeight="1">
      <c r="J348" s="18"/>
    </row>
    <row r="349" ht="15.75" customHeight="1">
      <c r="J349" s="18"/>
    </row>
    <row r="350" ht="15.75" customHeight="1">
      <c r="J350" s="18"/>
    </row>
    <row r="351" ht="15.75" customHeight="1">
      <c r="J351" s="18"/>
    </row>
    <row r="352" ht="15.75" customHeight="1">
      <c r="J352" s="18"/>
    </row>
    <row r="353" ht="15.75" customHeight="1">
      <c r="J353" s="18"/>
    </row>
    <row r="354" ht="15.75" customHeight="1">
      <c r="J354" s="18"/>
    </row>
    <row r="355" ht="15.75" customHeight="1">
      <c r="J355" s="18"/>
    </row>
    <row r="356" ht="15.75" customHeight="1">
      <c r="J356" s="18"/>
    </row>
    <row r="357" ht="15.75" customHeight="1">
      <c r="J357" s="18"/>
    </row>
    <row r="358" ht="15.75" customHeight="1">
      <c r="J358" s="18"/>
    </row>
    <row r="359" ht="15.75" customHeight="1">
      <c r="J359" s="18"/>
    </row>
    <row r="360" ht="15.75" customHeight="1">
      <c r="J360" s="18"/>
    </row>
    <row r="361" ht="15.75" customHeight="1">
      <c r="J361" s="18"/>
    </row>
    <row r="362" ht="15.75" customHeight="1">
      <c r="J362" s="18"/>
    </row>
    <row r="363" ht="15.75" customHeight="1">
      <c r="J363" s="18"/>
    </row>
    <row r="364" ht="15.75" customHeight="1">
      <c r="J364" s="18"/>
    </row>
    <row r="365" ht="15.75" customHeight="1">
      <c r="J365" s="18"/>
    </row>
    <row r="366" ht="15.75" customHeight="1">
      <c r="J366" s="18"/>
    </row>
    <row r="367" ht="15.75" customHeight="1">
      <c r="J367" s="18"/>
    </row>
    <row r="368" ht="15.75" customHeight="1">
      <c r="J368" s="18"/>
    </row>
    <row r="369" ht="15.75" customHeight="1">
      <c r="J369" s="18"/>
    </row>
    <row r="370" ht="15.75" customHeight="1">
      <c r="J370" s="18"/>
    </row>
    <row r="371" ht="15.75" customHeight="1">
      <c r="J371" s="18"/>
    </row>
    <row r="372" ht="15.75" customHeight="1">
      <c r="J372" s="18"/>
    </row>
    <row r="373" ht="15.75" customHeight="1">
      <c r="J373" s="18"/>
    </row>
    <row r="374" ht="15.75" customHeight="1">
      <c r="J374" s="18"/>
    </row>
    <row r="375" ht="15.75" customHeight="1">
      <c r="J375" s="18"/>
    </row>
    <row r="376" ht="15.75" customHeight="1">
      <c r="J376" s="18"/>
    </row>
    <row r="377" ht="15.75" customHeight="1">
      <c r="J377" s="18"/>
    </row>
    <row r="378" ht="15.75" customHeight="1">
      <c r="J378" s="18"/>
    </row>
    <row r="379" ht="15.75" customHeight="1">
      <c r="J379" s="18"/>
    </row>
    <row r="380" ht="15.75" customHeight="1">
      <c r="J380" s="18"/>
    </row>
    <row r="381" ht="15.75" customHeight="1">
      <c r="J381" s="18"/>
    </row>
    <row r="382" ht="15.75" customHeight="1">
      <c r="J382" s="18"/>
    </row>
    <row r="383" ht="15.75" customHeight="1">
      <c r="J383" s="18"/>
    </row>
    <row r="384" ht="15.75" customHeight="1">
      <c r="J384" s="18"/>
    </row>
    <row r="385" ht="15.75" customHeight="1">
      <c r="J385" s="18"/>
    </row>
    <row r="386" ht="15.75" customHeight="1">
      <c r="J386" s="18"/>
    </row>
    <row r="387" ht="15.75" customHeight="1">
      <c r="J387" s="18"/>
    </row>
    <row r="388" ht="15.75" customHeight="1">
      <c r="J388" s="18"/>
    </row>
    <row r="389" ht="15.75" customHeight="1">
      <c r="J389" s="18"/>
    </row>
    <row r="390" ht="15.75" customHeight="1">
      <c r="J390" s="18"/>
    </row>
    <row r="391" ht="15.75" customHeight="1">
      <c r="J391" s="18"/>
    </row>
    <row r="392" ht="15.75" customHeight="1">
      <c r="J392" s="18"/>
    </row>
    <row r="393" ht="15.75" customHeight="1">
      <c r="J393" s="18"/>
    </row>
    <row r="394" ht="15.75" customHeight="1">
      <c r="J394" s="18"/>
    </row>
    <row r="395" ht="15.75" customHeight="1">
      <c r="J395" s="18"/>
    </row>
    <row r="396" ht="15.75" customHeight="1">
      <c r="J396" s="18"/>
    </row>
    <row r="397" ht="15.75" customHeight="1">
      <c r="J397" s="18"/>
    </row>
    <row r="398" ht="15.75" customHeight="1">
      <c r="J398" s="18"/>
    </row>
    <row r="399" ht="15.75" customHeight="1">
      <c r="J399" s="18"/>
    </row>
    <row r="400" ht="15.75" customHeight="1">
      <c r="J400" s="18"/>
    </row>
    <row r="401" ht="15.75" customHeight="1">
      <c r="J401" s="18"/>
    </row>
    <row r="402" ht="15.75" customHeight="1">
      <c r="J402" s="18"/>
    </row>
    <row r="403" ht="15.75" customHeight="1">
      <c r="J403" s="18"/>
    </row>
    <row r="404" ht="15.75" customHeight="1">
      <c r="J404" s="18"/>
    </row>
    <row r="405" ht="15.75" customHeight="1">
      <c r="J405" s="18"/>
    </row>
    <row r="406" ht="15.75" customHeight="1">
      <c r="J406" s="18"/>
    </row>
    <row r="407" ht="15.75" customHeight="1">
      <c r="J407" s="18"/>
    </row>
    <row r="408" ht="15.75" customHeight="1">
      <c r="J408" s="18"/>
    </row>
    <row r="409" ht="15.75" customHeight="1">
      <c r="J409" s="18"/>
    </row>
    <row r="410" ht="15.75" customHeight="1">
      <c r="J410" s="18"/>
    </row>
    <row r="411" ht="15.75" customHeight="1">
      <c r="J411" s="18"/>
    </row>
    <row r="412" ht="15.75" customHeight="1">
      <c r="J412" s="18"/>
    </row>
    <row r="413" ht="15.75" customHeight="1">
      <c r="J413" s="18"/>
    </row>
    <row r="414" ht="15.75" customHeight="1">
      <c r="J414" s="18"/>
    </row>
    <row r="415" ht="15.75" customHeight="1">
      <c r="J415" s="18"/>
    </row>
    <row r="416" ht="15.75" customHeight="1">
      <c r="J416" s="18"/>
    </row>
    <row r="417" ht="15.75" customHeight="1">
      <c r="J417" s="18"/>
    </row>
    <row r="418" ht="15.75" customHeight="1">
      <c r="J418" s="18"/>
    </row>
    <row r="419" ht="15.75" customHeight="1">
      <c r="J419" s="18"/>
    </row>
    <row r="420" ht="15.75" customHeight="1">
      <c r="J420" s="18"/>
    </row>
    <row r="421" ht="15.75" customHeight="1">
      <c r="J421" s="18"/>
    </row>
    <row r="422" ht="15.75" customHeight="1">
      <c r="J422" s="18"/>
    </row>
    <row r="423" ht="15.75" customHeight="1">
      <c r="J423" s="18"/>
    </row>
    <row r="424" ht="15.75" customHeight="1">
      <c r="J424" s="18"/>
    </row>
    <row r="425" ht="15.75" customHeight="1">
      <c r="J425" s="18"/>
    </row>
    <row r="426" ht="15.75" customHeight="1">
      <c r="J426" s="18"/>
    </row>
    <row r="427" ht="15.75" customHeight="1">
      <c r="J427" s="18"/>
    </row>
    <row r="428" ht="15.75" customHeight="1">
      <c r="J428" s="18"/>
    </row>
    <row r="429" ht="15.75" customHeight="1">
      <c r="J429" s="18"/>
    </row>
    <row r="430" ht="15.75" customHeight="1">
      <c r="J430" s="18"/>
    </row>
    <row r="431" ht="15.75" customHeight="1">
      <c r="J431" s="18"/>
    </row>
    <row r="432" ht="15.75" customHeight="1">
      <c r="J432" s="18"/>
    </row>
    <row r="433" ht="15.75" customHeight="1">
      <c r="J433" s="18"/>
    </row>
    <row r="434" ht="15.75" customHeight="1">
      <c r="J434" s="18"/>
    </row>
    <row r="435" ht="15.75" customHeight="1">
      <c r="J435" s="18"/>
    </row>
    <row r="436" ht="15.75" customHeight="1">
      <c r="J436" s="18"/>
    </row>
    <row r="437" ht="15.75" customHeight="1">
      <c r="J437" s="18"/>
    </row>
    <row r="438" ht="15.75" customHeight="1">
      <c r="J438" s="18"/>
    </row>
    <row r="439" ht="15.75" customHeight="1">
      <c r="J439" s="18"/>
    </row>
    <row r="440" ht="15.75" customHeight="1">
      <c r="J440" s="18"/>
    </row>
    <row r="441" ht="15.75" customHeight="1">
      <c r="J441" s="18"/>
    </row>
    <row r="442" ht="15.75" customHeight="1">
      <c r="J442" s="18"/>
    </row>
    <row r="443" ht="15.75" customHeight="1">
      <c r="J443" s="18"/>
    </row>
    <row r="444" ht="15.75" customHeight="1">
      <c r="J444" s="18"/>
    </row>
    <row r="445" ht="15.75" customHeight="1">
      <c r="J445" s="18"/>
    </row>
    <row r="446" ht="15.75" customHeight="1">
      <c r="J446" s="18"/>
    </row>
    <row r="447" ht="15.75" customHeight="1">
      <c r="J447" s="18"/>
    </row>
    <row r="448" ht="15.75" customHeight="1">
      <c r="J448" s="18"/>
    </row>
    <row r="449" ht="15.75" customHeight="1">
      <c r="J449" s="18"/>
    </row>
    <row r="450" ht="15.75" customHeight="1">
      <c r="J450" s="18"/>
    </row>
    <row r="451" ht="15.75" customHeight="1">
      <c r="J451" s="18"/>
    </row>
    <row r="452" ht="15.75" customHeight="1">
      <c r="J452" s="18"/>
    </row>
    <row r="453" ht="15.75" customHeight="1">
      <c r="J453" s="18"/>
    </row>
    <row r="454" ht="15.75" customHeight="1">
      <c r="J454" s="18"/>
    </row>
    <row r="455" ht="15.75" customHeight="1">
      <c r="J455" s="18"/>
    </row>
    <row r="456" ht="15.75" customHeight="1">
      <c r="J456" s="18"/>
    </row>
    <row r="457" ht="15.75" customHeight="1">
      <c r="J457" s="18"/>
    </row>
    <row r="458" ht="15.75" customHeight="1">
      <c r="J458" s="18"/>
    </row>
    <row r="459" ht="15.75" customHeight="1">
      <c r="J459" s="18"/>
    </row>
    <row r="460" ht="15.75" customHeight="1">
      <c r="J460" s="18"/>
    </row>
    <row r="461" ht="15.75" customHeight="1">
      <c r="J461" s="18"/>
    </row>
    <row r="462" ht="15.75" customHeight="1">
      <c r="J462" s="18"/>
    </row>
    <row r="463" ht="15.75" customHeight="1">
      <c r="J463" s="18"/>
    </row>
    <row r="464" ht="15.75" customHeight="1">
      <c r="J464" s="18"/>
    </row>
    <row r="465" ht="15.75" customHeight="1">
      <c r="J465" s="18"/>
    </row>
    <row r="466" ht="15.75" customHeight="1">
      <c r="J466" s="18"/>
    </row>
    <row r="467" ht="15.75" customHeight="1">
      <c r="J467" s="18"/>
    </row>
    <row r="468" ht="15.75" customHeight="1">
      <c r="J468" s="18"/>
    </row>
    <row r="469" ht="15.75" customHeight="1">
      <c r="J469" s="18"/>
    </row>
    <row r="470" ht="15.75" customHeight="1">
      <c r="J470" s="18"/>
    </row>
    <row r="471" ht="15.75" customHeight="1">
      <c r="J471" s="18"/>
    </row>
    <row r="472" ht="15.75" customHeight="1">
      <c r="J472" s="18"/>
    </row>
    <row r="473" ht="15.75" customHeight="1">
      <c r="J473" s="18"/>
    </row>
    <row r="474" ht="15.75" customHeight="1">
      <c r="J474" s="18"/>
    </row>
    <row r="475" ht="15.75" customHeight="1">
      <c r="J475" s="18"/>
    </row>
    <row r="476" ht="15.75" customHeight="1">
      <c r="J476" s="18"/>
    </row>
    <row r="477" ht="15.75" customHeight="1">
      <c r="J477" s="18"/>
    </row>
    <row r="478" ht="15.75" customHeight="1">
      <c r="J478" s="18"/>
    </row>
    <row r="479" ht="15.75" customHeight="1">
      <c r="J479" s="18"/>
    </row>
    <row r="480" ht="15.75" customHeight="1">
      <c r="J480" s="18"/>
    </row>
    <row r="481" ht="15.75" customHeight="1">
      <c r="J481" s="18"/>
    </row>
    <row r="482" ht="15.75" customHeight="1">
      <c r="J482" s="18"/>
    </row>
    <row r="483" ht="15.75" customHeight="1">
      <c r="J483" s="18"/>
    </row>
    <row r="484" ht="15.75" customHeight="1">
      <c r="J484" s="18"/>
    </row>
    <row r="485" ht="15.75" customHeight="1">
      <c r="J485" s="18"/>
    </row>
    <row r="486" ht="15.75" customHeight="1">
      <c r="J486" s="18"/>
    </row>
    <row r="487" ht="15.75" customHeight="1">
      <c r="J487" s="18"/>
    </row>
    <row r="488" ht="15.75" customHeight="1">
      <c r="J488" s="18"/>
    </row>
    <row r="489" ht="15.75" customHeight="1">
      <c r="J489" s="18"/>
    </row>
    <row r="490" ht="15.75" customHeight="1">
      <c r="J490" s="18"/>
    </row>
    <row r="491" ht="15.75" customHeight="1">
      <c r="J491" s="18"/>
    </row>
    <row r="492" ht="15.75" customHeight="1">
      <c r="J492" s="18"/>
    </row>
    <row r="493" ht="15.75" customHeight="1">
      <c r="J493" s="18"/>
    </row>
    <row r="494" ht="15.75" customHeight="1">
      <c r="J494" s="18"/>
    </row>
    <row r="495" ht="15.75" customHeight="1">
      <c r="J495" s="18"/>
    </row>
    <row r="496" ht="15.75" customHeight="1">
      <c r="J496" s="18"/>
    </row>
    <row r="497" ht="15.75" customHeight="1">
      <c r="J497" s="18"/>
    </row>
    <row r="498" ht="15.75" customHeight="1">
      <c r="J498" s="18"/>
    </row>
    <row r="499" ht="15.75" customHeight="1">
      <c r="J499" s="18"/>
    </row>
    <row r="500" ht="15.75" customHeight="1">
      <c r="J500" s="18"/>
    </row>
    <row r="501" ht="15.75" customHeight="1">
      <c r="J501" s="18"/>
    </row>
    <row r="502" ht="15.75" customHeight="1">
      <c r="J502" s="18"/>
    </row>
    <row r="503" ht="15.75" customHeight="1">
      <c r="J503" s="18"/>
    </row>
    <row r="504" ht="15.75" customHeight="1">
      <c r="J504" s="18"/>
    </row>
    <row r="505" ht="15.75" customHeight="1">
      <c r="J505" s="18"/>
    </row>
    <row r="506" ht="15.75" customHeight="1">
      <c r="J506" s="18"/>
    </row>
    <row r="507" ht="15.75" customHeight="1">
      <c r="J507" s="18"/>
    </row>
    <row r="508" ht="15.75" customHeight="1">
      <c r="J508" s="18"/>
    </row>
    <row r="509" ht="15.75" customHeight="1">
      <c r="J509" s="18"/>
    </row>
    <row r="510" ht="15.75" customHeight="1">
      <c r="J510" s="18"/>
    </row>
    <row r="511" ht="15.75" customHeight="1">
      <c r="J511" s="18"/>
    </row>
    <row r="512" ht="15.75" customHeight="1">
      <c r="J512" s="18"/>
    </row>
    <row r="513" ht="15.75" customHeight="1">
      <c r="J513" s="18"/>
    </row>
    <row r="514" ht="15.75" customHeight="1">
      <c r="J514" s="18"/>
    </row>
    <row r="515" ht="15.75" customHeight="1">
      <c r="J515" s="18"/>
    </row>
    <row r="516" ht="15.75" customHeight="1">
      <c r="J516" s="18"/>
    </row>
    <row r="517" ht="15.75" customHeight="1">
      <c r="J517" s="18"/>
    </row>
    <row r="518" ht="15.75" customHeight="1">
      <c r="J518" s="18"/>
    </row>
    <row r="519" ht="15.75" customHeight="1">
      <c r="J519" s="18"/>
    </row>
    <row r="520" ht="15.75" customHeight="1">
      <c r="J520" s="18"/>
    </row>
    <row r="521" ht="15.75" customHeight="1">
      <c r="J521" s="18"/>
    </row>
    <row r="522" ht="15.75" customHeight="1">
      <c r="J522" s="18"/>
    </row>
    <row r="523" ht="15.75" customHeight="1">
      <c r="J523" s="18"/>
    </row>
    <row r="524" ht="15.75" customHeight="1">
      <c r="J524" s="18"/>
    </row>
    <row r="525" ht="15.75" customHeight="1">
      <c r="J525" s="18"/>
    </row>
    <row r="526" ht="15.75" customHeight="1">
      <c r="J526" s="18"/>
    </row>
    <row r="527" ht="15.75" customHeight="1">
      <c r="J527" s="18"/>
    </row>
    <row r="528" ht="15.75" customHeight="1">
      <c r="J528" s="18"/>
    </row>
    <row r="529" ht="15.75" customHeight="1">
      <c r="J529" s="18"/>
    </row>
    <row r="530" ht="15.75" customHeight="1">
      <c r="J530" s="18"/>
    </row>
    <row r="531" ht="15.75" customHeight="1">
      <c r="J531" s="18"/>
    </row>
    <row r="532" ht="15.75" customHeight="1">
      <c r="J532" s="18"/>
    </row>
    <row r="533" ht="15.75" customHeight="1">
      <c r="J533" s="18"/>
    </row>
    <row r="534" ht="15.75" customHeight="1">
      <c r="J534" s="18"/>
    </row>
    <row r="535" ht="15.75" customHeight="1">
      <c r="J535" s="18"/>
    </row>
    <row r="536" ht="15.75" customHeight="1">
      <c r="J536" s="18"/>
    </row>
    <row r="537" ht="15.75" customHeight="1">
      <c r="J537" s="18"/>
    </row>
    <row r="538" ht="15.75" customHeight="1">
      <c r="J538" s="18"/>
    </row>
    <row r="539" ht="15.75" customHeight="1">
      <c r="J539" s="18"/>
    </row>
    <row r="540" ht="15.75" customHeight="1">
      <c r="J540" s="18"/>
    </row>
    <row r="541" ht="15.75" customHeight="1">
      <c r="J541" s="18"/>
    </row>
    <row r="542" ht="15.75" customHeight="1">
      <c r="J542" s="18"/>
    </row>
    <row r="543" ht="15.75" customHeight="1">
      <c r="J543" s="18"/>
    </row>
    <row r="544" ht="15.75" customHeight="1">
      <c r="J544" s="18"/>
    </row>
    <row r="545" ht="15.75" customHeight="1">
      <c r="J545" s="18"/>
    </row>
    <row r="546" ht="15.75" customHeight="1">
      <c r="J546" s="18"/>
    </row>
    <row r="547" ht="15.75" customHeight="1">
      <c r="J547" s="18"/>
    </row>
    <row r="548" ht="15.75" customHeight="1">
      <c r="J548" s="18"/>
    </row>
    <row r="549" ht="15.75" customHeight="1">
      <c r="J549" s="18"/>
    </row>
    <row r="550" ht="15.75" customHeight="1">
      <c r="J550" s="18"/>
    </row>
    <row r="551" ht="15.75" customHeight="1">
      <c r="J551" s="18"/>
    </row>
    <row r="552" ht="15.75" customHeight="1">
      <c r="J552" s="18"/>
    </row>
    <row r="553" ht="15.75" customHeight="1">
      <c r="J553" s="18"/>
    </row>
    <row r="554" ht="15.75" customHeight="1">
      <c r="J554" s="18"/>
    </row>
    <row r="555" ht="15.75" customHeight="1">
      <c r="J555" s="18"/>
    </row>
    <row r="556" ht="15.75" customHeight="1">
      <c r="J556" s="18"/>
    </row>
    <row r="557" ht="15.75" customHeight="1">
      <c r="J557" s="18"/>
    </row>
    <row r="558" ht="15.75" customHeight="1">
      <c r="J558" s="18"/>
    </row>
    <row r="559" ht="15.75" customHeight="1">
      <c r="J559" s="18"/>
    </row>
    <row r="560" ht="15.75" customHeight="1">
      <c r="J560" s="18"/>
    </row>
    <row r="561" ht="15.75" customHeight="1">
      <c r="J561" s="18"/>
    </row>
    <row r="562" ht="15.75" customHeight="1">
      <c r="J562" s="18"/>
    </row>
    <row r="563" ht="15.75" customHeight="1">
      <c r="J563" s="18"/>
    </row>
    <row r="564" ht="15.75" customHeight="1">
      <c r="J564" s="18"/>
    </row>
    <row r="565" ht="15.75" customHeight="1">
      <c r="J565" s="18"/>
    </row>
    <row r="566" ht="15.75" customHeight="1">
      <c r="J566" s="18"/>
    </row>
    <row r="567" ht="15.75" customHeight="1">
      <c r="J567" s="18"/>
    </row>
    <row r="568" ht="15.75" customHeight="1">
      <c r="J568" s="18"/>
    </row>
    <row r="569" ht="15.75" customHeight="1">
      <c r="J569" s="18"/>
    </row>
    <row r="570" ht="15.75" customHeight="1">
      <c r="J570" s="18"/>
    </row>
    <row r="571" ht="15.75" customHeight="1">
      <c r="J571" s="18"/>
    </row>
    <row r="572" ht="15.75" customHeight="1">
      <c r="J572" s="18"/>
    </row>
    <row r="573" ht="15.75" customHeight="1">
      <c r="J573" s="18"/>
    </row>
    <row r="574" ht="15.75" customHeight="1">
      <c r="J574" s="18"/>
    </row>
    <row r="575" ht="15.75" customHeight="1">
      <c r="J575" s="18"/>
    </row>
    <row r="576" ht="15.75" customHeight="1">
      <c r="J576" s="18"/>
    </row>
    <row r="577" ht="15.75" customHeight="1">
      <c r="J577" s="18"/>
    </row>
    <row r="578" ht="15.75" customHeight="1">
      <c r="J578" s="18"/>
    </row>
    <row r="579" ht="15.75" customHeight="1">
      <c r="J579" s="18"/>
    </row>
    <row r="580" ht="15.75" customHeight="1">
      <c r="J580" s="18"/>
    </row>
    <row r="581" ht="15.75" customHeight="1">
      <c r="J581" s="18"/>
    </row>
    <row r="582" ht="15.75" customHeight="1">
      <c r="J582" s="18"/>
    </row>
    <row r="583" ht="15.75" customHeight="1">
      <c r="J583" s="18"/>
    </row>
    <row r="584" ht="15.75" customHeight="1">
      <c r="J584" s="18"/>
    </row>
    <row r="585" ht="15.75" customHeight="1">
      <c r="J585" s="18"/>
    </row>
    <row r="586" ht="15.75" customHeight="1">
      <c r="J586" s="18"/>
    </row>
    <row r="587" ht="15.75" customHeight="1">
      <c r="J587" s="18"/>
    </row>
    <row r="588" ht="15.75" customHeight="1">
      <c r="J588" s="18"/>
    </row>
    <row r="589" ht="15.75" customHeight="1">
      <c r="J589" s="18"/>
    </row>
    <row r="590" ht="15.75" customHeight="1">
      <c r="J590" s="18"/>
    </row>
    <row r="591" ht="15.75" customHeight="1">
      <c r="J591" s="18"/>
    </row>
    <row r="592" ht="15.75" customHeight="1">
      <c r="J592" s="18"/>
    </row>
    <row r="593" ht="15.75" customHeight="1">
      <c r="J593" s="18"/>
    </row>
    <row r="594" ht="15.75" customHeight="1">
      <c r="J594" s="18"/>
    </row>
    <row r="595" ht="15.75" customHeight="1">
      <c r="J595" s="18"/>
    </row>
    <row r="596" ht="15.75" customHeight="1">
      <c r="J596" s="18"/>
    </row>
    <row r="597" ht="15.75" customHeight="1">
      <c r="J597" s="18"/>
    </row>
    <row r="598" ht="15.75" customHeight="1">
      <c r="J598" s="18"/>
    </row>
    <row r="599" ht="15.75" customHeight="1">
      <c r="J599" s="18"/>
    </row>
    <row r="600" ht="15.75" customHeight="1">
      <c r="J600" s="18"/>
    </row>
    <row r="601" ht="15.75" customHeight="1">
      <c r="J601" s="18"/>
    </row>
    <row r="602" ht="15.75" customHeight="1">
      <c r="J602" s="18"/>
    </row>
    <row r="603" ht="15.75" customHeight="1">
      <c r="J603" s="18"/>
    </row>
    <row r="604" ht="15.75" customHeight="1">
      <c r="J604" s="18"/>
    </row>
    <row r="605" ht="15.75" customHeight="1">
      <c r="J605" s="18"/>
    </row>
    <row r="606" ht="15.75" customHeight="1">
      <c r="J606" s="18"/>
    </row>
    <row r="607" ht="15.75" customHeight="1">
      <c r="J607" s="18"/>
    </row>
    <row r="608" ht="15.75" customHeight="1">
      <c r="J608" s="18"/>
    </row>
    <row r="609" ht="15.75" customHeight="1">
      <c r="J609" s="18"/>
    </row>
    <row r="610" ht="15.75" customHeight="1">
      <c r="J610" s="18"/>
    </row>
    <row r="611" ht="15.75" customHeight="1">
      <c r="J611" s="18"/>
    </row>
    <row r="612" ht="15.75" customHeight="1">
      <c r="J612" s="18"/>
    </row>
    <row r="613" ht="15.75" customHeight="1">
      <c r="J613" s="18"/>
    </row>
    <row r="614" ht="15.75" customHeight="1">
      <c r="J614" s="18"/>
    </row>
    <row r="615" ht="15.75" customHeight="1">
      <c r="J615" s="18"/>
    </row>
    <row r="616" ht="15.75" customHeight="1">
      <c r="J616" s="18"/>
    </row>
    <row r="617" ht="15.75" customHeight="1">
      <c r="J617" s="18"/>
    </row>
    <row r="618" ht="15.75" customHeight="1">
      <c r="J618" s="18"/>
    </row>
    <row r="619" ht="15.75" customHeight="1">
      <c r="J619" s="18"/>
    </row>
    <row r="620" ht="15.75" customHeight="1">
      <c r="J620" s="18"/>
    </row>
    <row r="621" ht="15.75" customHeight="1">
      <c r="J621" s="18"/>
    </row>
    <row r="622" ht="15.75" customHeight="1">
      <c r="J622" s="18"/>
    </row>
    <row r="623" ht="15.75" customHeight="1">
      <c r="J623" s="18"/>
    </row>
    <row r="624" ht="15.75" customHeight="1">
      <c r="J624" s="18"/>
    </row>
    <row r="625" ht="15.75" customHeight="1">
      <c r="J625" s="18"/>
    </row>
    <row r="626" ht="15.75" customHeight="1">
      <c r="J626" s="18"/>
    </row>
    <row r="627" ht="15.75" customHeight="1">
      <c r="J627" s="18"/>
    </row>
    <row r="628" ht="15.75" customHeight="1">
      <c r="J628" s="18"/>
    </row>
    <row r="629" ht="15.75" customHeight="1">
      <c r="J629" s="18"/>
    </row>
    <row r="630" ht="15.75" customHeight="1">
      <c r="J630" s="18"/>
    </row>
    <row r="631" ht="15.75" customHeight="1">
      <c r="J631" s="18"/>
    </row>
    <row r="632" ht="15.75" customHeight="1">
      <c r="J632" s="18"/>
    </row>
    <row r="633" ht="15.75" customHeight="1">
      <c r="J633" s="18"/>
    </row>
    <row r="634" ht="15.75" customHeight="1">
      <c r="J634" s="18"/>
    </row>
    <row r="635" ht="15.75" customHeight="1">
      <c r="J635" s="18"/>
    </row>
    <row r="636" ht="15.75" customHeight="1">
      <c r="J636" s="18"/>
    </row>
    <row r="637" ht="15.75" customHeight="1">
      <c r="J637" s="18"/>
    </row>
    <row r="638" ht="15.75" customHeight="1">
      <c r="J638" s="18"/>
    </row>
    <row r="639" ht="15.75" customHeight="1">
      <c r="J639" s="18"/>
    </row>
    <row r="640" ht="15.75" customHeight="1">
      <c r="J640" s="18"/>
    </row>
    <row r="641" ht="15.75" customHeight="1">
      <c r="J641" s="18"/>
    </row>
    <row r="642" ht="15.75" customHeight="1">
      <c r="J642" s="18"/>
    </row>
    <row r="643" ht="15.75" customHeight="1">
      <c r="J643" s="18"/>
    </row>
    <row r="644" ht="15.75" customHeight="1">
      <c r="J644" s="18"/>
    </row>
    <row r="645" ht="15.75" customHeight="1">
      <c r="J645" s="18"/>
    </row>
    <row r="646" ht="15.75" customHeight="1">
      <c r="J646" s="18"/>
    </row>
    <row r="647" ht="15.75" customHeight="1">
      <c r="J647" s="18"/>
    </row>
    <row r="648" ht="15.75" customHeight="1">
      <c r="J648" s="18"/>
    </row>
    <row r="649" ht="15.75" customHeight="1">
      <c r="J649" s="18"/>
    </row>
    <row r="650" ht="15.75" customHeight="1">
      <c r="J650" s="18"/>
    </row>
    <row r="651" ht="15.75" customHeight="1">
      <c r="J651" s="18"/>
    </row>
    <row r="652" ht="15.75" customHeight="1">
      <c r="J652" s="18"/>
    </row>
    <row r="653" ht="15.75" customHeight="1">
      <c r="J653" s="18"/>
    </row>
    <row r="654" ht="15.75" customHeight="1">
      <c r="J654" s="18"/>
    </row>
    <row r="655" ht="15.75" customHeight="1">
      <c r="J655" s="18"/>
    </row>
    <row r="656" ht="15.75" customHeight="1">
      <c r="J656" s="18"/>
    </row>
    <row r="657" ht="15.75" customHeight="1">
      <c r="J657" s="18"/>
    </row>
    <row r="658" ht="15.75" customHeight="1">
      <c r="J658" s="18"/>
    </row>
    <row r="659" ht="15.75" customHeight="1">
      <c r="J659" s="18"/>
    </row>
    <row r="660" ht="15.75" customHeight="1">
      <c r="J660" s="18"/>
    </row>
    <row r="661" ht="15.75" customHeight="1">
      <c r="J661" s="18"/>
    </row>
    <row r="662" ht="15.75" customHeight="1">
      <c r="J662" s="18"/>
    </row>
    <row r="663" ht="15.75" customHeight="1">
      <c r="J663" s="18"/>
    </row>
    <row r="664" ht="15.75" customHeight="1">
      <c r="J664" s="18"/>
    </row>
    <row r="665" ht="15.75" customHeight="1">
      <c r="J665" s="18"/>
    </row>
    <row r="666" ht="15.75" customHeight="1">
      <c r="J666" s="18"/>
    </row>
    <row r="667" ht="15.75" customHeight="1">
      <c r="J667" s="18"/>
    </row>
    <row r="668" ht="15.75" customHeight="1">
      <c r="J668" s="18"/>
    </row>
    <row r="669" ht="15.75" customHeight="1">
      <c r="J669" s="18"/>
    </row>
    <row r="670" ht="15.75" customHeight="1">
      <c r="J670" s="18"/>
    </row>
    <row r="671" ht="15.75" customHeight="1">
      <c r="J671" s="18"/>
    </row>
    <row r="672" ht="15.75" customHeight="1">
      <c r="J672" s="18"/>
    </row>
    <row r="673" ht="15.75" customHeight="1">
      <c r="J673" s="18"/>
    </row>
    <row r="674" ht="15.75" customHeight="1">
      <c r="J674" s="18"/>
    </row>
    <row r="675" ht="15.75" customHeight="1">
      <c r="J675" s="18"/>
    </row>
    <row r="676" ht="15.75" customHeight="1">
      <c r="J676" s="18"/>
    </row>
    <row r="677" ht="15.75" customHeight="1">
      <c r="J677" s="18"/>
    </row>
    <row r="678" ht="15.75" customHeight="1">
      <c r="J678" s="18"/>
    </row>
    <row r="679" ht="15.75" customHeight="1">
      <c r="J679" s="18"/>
    </row>
    <row r="680" ht="15.75" customHeight="1">
      <c r="J680" s="18"/>
    </row>
    <row r="681" ht="15.75" customHeight="1">
      <c r="J681" s="18"/>
    </row>
    <row r="682" ht="15.75" customHeight="1">
      <c r="J682" s="18"/>
    </row>
    <row r="683" ht="15.75" customHeight="1">
      <c r="J683" s="18"/>
    </row>
    <row r="684" ht="15.75" customHeight="1">
      <c r="J684" s="18"/>
    </row>
    <row r="685" ht="15.75" customHeight="1">
      <c r="J685" s="18"/>
    </row>
    <row r="686" ht="15.75" customHeight="1">
      <c r="J686" s="18"/>
    </row>
    <row r="687" ht="15.75" customHeight="1">
      <c r="J687" s="18"/>
    </row>
    <row r="688" ht="15.75" customHeight="1">
      <c r="J688" s="18"/>
    </row>
    <row r="689" ht="15.75" customHeight="1">
      <c r="J689" s="18"/>
    </row>
    <row r="690" ht="15.75" customHeight="1">
      <c r="J690" s="18"/>
    </row>
    <row r="691" ht="15.75" customHeight="1">
      <c r="J691" s="18"/>
    </row>
    <row r="692" ht="15.75" customHeight="1">
      <c r="J692" s="18"/>
    </row>
    <row r="693" ht="15.75" customHeight="1">
      <c r="J693" s="18"/>
    </row>
    <row r="694" ht="15.75" customHeight="1">
      <c r="J694" s="18"/>
    </row>
    <row r="695" ht="15.75" customHeight="1">
      <c r="J695" s="18"/>
    </row>
    <row r="696" ht="15.75" customHeight="1">
      <c r="J696" s="18"/>
    </row>
    <row r="697" ht="15.75" customHeight="1">
      <c r="J697" s="18"/>
    </row>
    <row r="698" ht="15.75" customHeight="1">
      <c r="J698" s="18"/>
    </row>
    <row r="699" ht="15.75" customHeight="1">
      <c r="J699" s="18"/>
    </row>
    <row r="700" ht="15.75" customHeight="1">
      <c r="J700" s="18"/>
    </row>
    <row r="701" ht="15.75" customHeight="1">
      <c r="J701" s="18"/>
    </row>
    <row r="702" ht="15.75" customHeight="1">
      <c r="J702" s="18"/>
    </row>
    <row r="703" ht="15.75" customHeight="1">
      <c r="J703" s="18"/>
    </row>
    <row r="704" ht="15.75" customHeight="1">
      <c r="J704" s="18"/>
    </row>
    <row r="705" ht="15.75" customHeight="1">
      <c r="J705" s="18"/>
    </row>
    <row r="706" ht="15.75" customHeight="1">
      <c r="J706" s="18"/>
    </row>
    <row r="707" ht="15.75" customHeight="1">
      <c r="J707" s="18"/>
    </row>
    <row r="708" ht="15.75" customHeight="1">
      <c r="J708" s="18"/>
    </row>
    <row r="709" ht="15.75" customHeight="1">
      <c r="J709" s="18"/>
    </row>
    <row r="710" ht="15.75" customHeight="1">
      <c r="J710" s="18"/>
    </row>
    <row r="711" ht="15.75" customHeight="1">
      <c r="J711" s="18"/>
    </row>
    <row r="712" ht="15.75" customHeight="1">
      <c r="J712" s="18"/>
    </row>
    <row r="713" ht="15.75" customHeight="1">
      <c r="J713" s="18"/>
    </row>
    <row r="714" ht="15.75" customHeight="1">
      <c r="J714" s="18"/>
    </row>
    <row r="715" ht="15.75" customHeight="1">
      <c r="J715" s="18"/>
    </row>
    <row r="716" ht="15.75" customHeight="1">
      <c r="J716" s="18"/>
    </row>
    <row r="717" ht="15.75" customHeight="1">
      <c r="J717" s="18"/>
    </row>
    <row r="718" ht="15.75" customHeight="1">
      <c r="J718" s="18"/>
    </row>
    <row r="719" ht="15.75" customHeight="1">
      <c r="J719" s="18"/>
    </row>
    <row r="720" ht="15.75" customHeight="1">
      <c r="J720" s="18"/>
    </row>
    <row r="721" ht="15.75" customHeight="1">
      <c r="J721" s="18"/>
    </row>
    <row r="722" ht="15.75" customHeight="1">
      <c r="J722" s="18"/>
    </row>
    <row r="723" ht="15.75" customHeight="1">
      <c r="J723" s="18"/>
    </row>
    <row r="724" ht="15.75" customHeight="1">
      <c r="J724" s="18"/>
    </row>
    <row r="725" ht="15.75" customHeight="1">
      <c r="J725" s="18"/>
    </row>
    <row r="726" ht="15.75" customHeight="1">
      <c r="J726" s="18"/>
    </row>
    <row r="727" ht="15.75" customHeight="1">
      <c r="J727" s="18"/>
    </row>
    <row r="728" ht="15.75" customHeight="1">
      <c r="J728" s="18"/>
    </row>
    <row r="729" ht="15.75" customHeight="1">
      <c r="J729" s="18"/>
    </row>
    <row r="730" ht="15.75" customHeight="1">
      <c r="J730" s="18"/>
    </row>
    <row r="731" ht="15.75" customHeight="1">
      <c r="J731" s="18"/>
    </row>
    <row r="732" ht="15.75" customHeight="1">
      <c r="J732" s="18"/>
    </row>
    <row r="733" ht="15.75" customHeight="1">
      <c r="J733" s="18"/>
    </row>
    <row r="734" ht="15.75" customHeight="1">
      <c r="J734" s="18"/>
    </row>
    <row r="735" ht="15.75" customHeight="1">
      <c r="J735" s="18"/>
    </row>
    <row r="736" ht="15.75" customHeight="1">
      <c r="J736" s="18"/>
    </row>
    <row r="737" ht="15.75" customHeight="1">
      <c r="J737" s="18"/>
    </row>
    <row r="738" ht="15.75" customHeight="1">
      <c r="J738" s="18"/>
    </row>
    <row r="739" ht="15.75" customHeight="1">
      <c r="J739" s="18"/>
    </row>
    <row r="740" ht="15.75" customHeight="1">
      <c r="J740" s="18"/>
    </row>
    <row r="741" ht="15.75" customHeight="1">
      <c r="J741" s="18"/>
    </row>
    <row r="742" ht="15.75" customHeight="1">
      <c r="J742" s="18"/>
    </row>
    <row r="743" ht="15.75" customHeight="1">
      <c r="J743" s="18"/>
    </row>
    <row r="744" ht="15.75" customHeight="1">
      <c r="J744" s="18"/>
    </row>
    <row r="745" ht="15.75" customHeight="1">
      <c r="J745" s="18"/>
    </row>
    <row r="746" ht="15.75" customHeight="1">
      <c r="J746" s="18"/>
    </row>
    <row r="747" ht="15.75" customHeight="1">
      <c r="J747" s="18"/>
    </row>
    <row r="748" ht="15.75" customHeight="1">
      <c r="J748" s="18"/>
    </row>
    <row r="749" ht="15.75" customHeight="1">
      <c r="J749" s="18"/>
    </row>
    <row r="750" ht="15.75" customHeight="1">
      <c r="J750" s="18"/>
    </row>
    <row r="751" ht="15.75" customHeight="1">
      <c r="J751" s="18"/>
    </row>
    <row r="752" ht="15.75" customHeight="1">
      <c r="J752" s="18"/>
    </row>
    <row r="753" ht="15.75" customHeight="1">
      <c r="J753" s="18"/>
    </row>
    <row r="754" ht="15.75" customHeight="1">
      <c r="J754" s="18"/>
    </row>
    <row r="755" ht="15.75" customHeight="1">
      <c r="J755" s="18"/>
    </row>
    <row r="756" ht="15.75" customHeight="1">
      <c r="J756" s="18"/>
    </row>
    <row r="757" ht="15.75" customHeight="1">
      <c r="J757" s="18"/>
    </row>
    <row r="758" ht="15.75" customHeight="1">
      <c r="J758" s="18"/>
    </row>
    <row r="759" ht="15.75" customHeight="1">
      <c r="J759" s="18"/>
    </row>
    <row r="760" ht="15.75" customHeight="1">
      <c r="J760" s="18"/>
    </row>
    <row r="761" ht="15.75" customHeight="1">
      <c r="J761" s="18"/>
    </row>
    <row r="762" ht="15.75" customHeight="1">
      <c r="J762" s="18"/>
    </row>
    <row r="763" ht="15.75" customHeight="1">
      <c r="J763" s="18"/>
    </row>
    <row r="764" ht="15.75" customHeight="1">
      <c r="J764" s="18"/>
    </row>
    <row r="765" ht="15.75" customHeight="1">
      <c r="J765" s="18"/>
    </row>
    <row r="766" ht="15.75" customHeight="1">
      <c r="J766" s="18"/>
    </row>
    <row r="767" ht="15.75" customHeight="1">
      <c r="J767" s="18"/>
    </row>
    <row r="768" ht="15.75" customHeight="1">
      <c r="J768" s="18"/>
    </row>
    <row r="769" ht="15.75" customHeight="1">
      <c r="J769" s="18"/>
    </row>
    <row r="770" ht="15.75" customHeight="1">
      <c r="J770" s="18"/>
    </row>
    <row r="771" ht="15.75" customHeight="1">
      <c r="J771" s="18"/>
    </row>
    <row r="772" ht="15.75" customHeight="1">
      <c r="J772" s="18"/>
    </row>
    <row r="773" ht="15.75" customHeight="1">
      <c r="J773" s="18"/>
    </row>
    <row r="774" ht="15.75" customHeight="1">
      <c r="J774" s="18"/>
    </row>
    <row r="775" ht="15.75" customHeight="1">
      <c r="J775" s="18"/>
    </row>
    <row r="776" ht="15.75" customHeight="1">
      <c r="J776" s="18"/>
    </row>
    <row r="777" ht="15.75" customHeight="1">
      <c r="J777" s="18"/>
    </row>
    <row r="778" ht="15.75" customHeight="1">
      <c r="J778" s="18"/>
    </row>
    <row r="779" ht="15.75" customHeight="1">
      <c r="J779" s="18"/>
    </row>
    <row r="780" ht="15.75" customHeight="1">
      <c r="J780" s="18"/>
    </row>
    <row r="781" ht="15.75" customHeight="1">
      <c r="J781" s="18"/>
    </row>
    <row r="782" ht="15.75" customHeight="1">
      <c r="J782" s="18"/>
    </row>
    <row r="783" ht="15.75" customHeight="1">
      <c r="J783" s="18"/>
    </row>
    <row r="784" ht="15.75" customHeight="1">
      <c r="J784" s="18"/>
    </row>
    <row r="785" ht="15.75" customHeight="1">
      <c r="J785" s="18"/>
    </row>
    <row r="786" ht="15.75" customHeight="1">
      <c r="J786" s="18"/>
    </row>
    <row r="787" ht="15.75" customHeight="1">
      <c r="J787" s="18"/>
    </row>
    <row r="788" ht="15.75" customHeight="1">
      <c r="J788" s="18"/>
    </row>
    <row r="789" ht="15.75" customHeight="1">
      <c r="J789" s="18"/>
    </row>
    <row r="790" ht="15.75" customHeight="1">
      <c r="J790" s="18"/>
    </row>
    <row r="791" ht="15.75" customHeight="1">
      <c r="J791" s="18"/>
    </row>
    <row r="792" ht="15.75" customHeight="1">
      <c r="J792" s="18"/>
    </row>
    <row r="793" ht="15.75" customHeight="1">
      <c r="J793" s="18"/>
    </row>
    <row r="794" ht="15.75" customHeight="1">
      <c r="J794" s="18"/>
    </row>
    <row r="795" ht="15.75" customHeight="1">
      <c r="J795" s="18"/>
    </row>
    <row r="796" ht="15.75" customHeight="1">
      <c r="J796" s="18"/>
    </row>
    <row r="797" ht="15.75" customHeight="1">
      <c r="J797" s="18"/>
    </row>
    <row r="798" ht="15.75" customHeight="1">
      <c r="J798" s="18"/>
    </row>
    <row r="799" ht="15.75" customHeight="1">
      <c r="J799" s="18"/>
    </row>
    <row r="800" ht="15.75" customHeight="1">
      <c r="J800" s="18"/>
    </row>
    <row r="801" ht="15.75" customHeight="1">
      <c r="J801" s="18"/>
    </row>
    <row r="802" ht="15.75" customHeight="1">
      <c r="J802" s="18"/>
    </row>
    <row r="803" ht="15.75" customHeight="1">
      <c r="J803" s="18"/>
    </row>
    <row r="804" ht="15.75" customHeight="1">
      <c r="J804" s="18"/>
    </row>
    <row r="805" ht="15.75" customHeight="1">
      <c r="J805" s="18"/>
    </row>
    <row r="806" ht="15.75" customHeight="1">
      <c r="J806" s="18"/>
    </row>
    <row r="807" ht="15.75" customHeight="1">
      <c r="J807" s="18"/>
    </row>
    <row r="808" ht="15.75" customHeight="1">
      <c r="J808" s="18"/>
    </row>
    <row r="809" ht="15.75" customHeight="1">
      <c r="J809" s="18"/>
    </row>
    <row r="810" ht="15.75" customHeight="1">
      <c r="J810" s="18"/>
    </row>
    <row r="811" ht="15.75" customHeight="1">
      <c r="J811" s="18"/>
    </row>
    <row r="812" ht="15.75" customHeight="1">
      <c r="J812" s="18"/>
    </row>
    <row r="813" ht="15.75" customHeight="1">
      <c r="J813" s="18"/>
    </row>
    <row r="814" ht="15.75" customHeight="1">
      <c r="J814" s="18"/>
    </row>
    <row r="815" ht="15.75" customHeight="1">
      <c r="J815" s="18"/>
    </row>
    <row r="816" ht="15.75" customHeight="1">
      <c r="J816" s="18"/>
    </row>
    <row r="817" ht="15.75" customHeight="1">
      <c r="J817" s="18"/>
    </row>
    <row r="818" ht="15.75" customHeight="1">
      <c r="J818" s="18"/>
    </row>
    <row r="819" ht="15.75" customHeight="1">
      <c r="J819" s="18"/>
    </row>
    <row r="820" ht="15.75" customHeight="1">
      <c r="J820" s="18"/>
    </row>
    <row r="821" ht="15.75" customHeight="1">
      <c r="J821" s="18"/>
    </row>
    <row r="822" ht="15.75" customHeight="1">
      <c r="J822" s="18"/>
    </row>
    <row r="823" ht="15.75" customHeight="1">
      <c r="J823" s="18"/>
    </row>
    <row r="824" ht="15.75" customHeight="1">
      <c r="J824" s="18"/>
    </row>
    <row r="825" ht="15.75" customHeight="1">
      <c r="J825" s="18"/>
    </row>
    <row r="826" ht="15.75" customHeight="1">
      <c r="J826" s="18"/>
    </row>
    <row r="827" ht="15.75" customHeight="1">
      <c r="J827" s="18"/>
    </row>
    <row r="828" ht="15.75" customHeight="1">
      <c r="J828" s="18"/>
    </row>
    <row r="829" ht="15.75" customHeight="1">
      <c r="J829" s="18"/>
    </row>
    <row r="830" ht="15.75" customHeight="1">
      <c r="J830" s="18"/>
    </row>
    <row r="831" ht="15.75" customHeight="1">
      <c r="J831" s="18"/>
    </row>
    <row r="832" ht="15.75" customHeight="1">
      <c r="J832" s="18"/>
    </row>
    <row r="833" ht="15.75" customHeight="1">
      <c r="J833" s="18"/>
    </row>
    <row r="834" ht="15.75" customHeight="1">
      <c r="J834" s="18"/>
    </row>
    <row r="835" ht="15.75" customHeight="1">
      <c r="J835" s="18"/>
    </row>
    <row r="836" ht="15.75" customHeight="1">
      <c r="J836" s="18"/>
    </row>
    <row r="837" ht="15.75" customHeight="1">
      <c r="J837" s="18"/>
    </row>
    <row r="838" ht="15.75" customHeight="1">
      <c r="J838" s="18"/>
    </row>
    <row r="839" ht="15.75" customHeight="1">
      <c r="J839" s="18"/>
    </row>
    <row r="840" ht="15.75" customHeight="1">
      <c r="J840" s="18"/>
    </row>
    <row r="841" ht="15.75" customHeight="1">
      <c r="J841" s="18"/>
    </row>
    <row r="842" ht="15.75" customHeight="1">
      <c r="J842" s="18"/>
    </row>
    <row r="843" ht="15.75" customHeight="1">
      <c r="J843" s="18"/>
    </row>
    <row r="844" ht="15.75" customHeight="1">
      <c r="J844" s="18"/>
    </row>
    <row r="845" ht="15.75" customHeight="1">
      <c r="J845" s="18"/>
    </row>
    <row r="846" ht="15.75" customHeight="1">
      <c r="J846" s="18"/>
    </row>
    <row r="847" ht="15.75" customHeight="1">
      <c r="J847" s="18"/>
    </row>
    <row r="848" ht="15.75" customHeight="1">
      <c r="J848" s="18"/>
    </row>
    <row r="849" ht="15.75" customHeight="1">
      <c r="J849" s="18"/>
    </row>
    <row r="850" ht="15.75" customHeight="1">
      <c r="J850" s="18"/>
    </row>
    <row r="851" ht="15.75" customHeight="1">
      <c r="J851" s="18"/>
    </row>
    <row r="852" ht="15.75" customHeight="1">
      <c r="J852" s="18"/>
    </row>
    <row r="853" ht="15.75" customHeight="1">
      <c r="J853" s="18"/>
    </row>
    <row r="854" ht="15.75" customHeight="1">
      <c r="J854" s="18"/>
    </row>
    <row r="855" ht="15.75" customHeight="1">
      <c r="J855" s="18"/>
    </row>
    <row r="856" ht="15.75" customHeight="1">
      <c r="J856" s="18"/>
    </row>
    <row r="857" ht="15.75" customHeight="1">
      <c r="J857" s="18"/>
    </row>
    <row r="858" ht="15.75" customHeight="1">
      <c r="J858" s="18"/>
    </row>
    <row r="859" ht="15.75" customHeight="1">
      <c r="J859" s="18"/>
    </row>
    <row r="860" ht="15.75" customHeight="1">
      <c r="J860" s="18"/>
    </row>
    <row r="861" ht="15.75" customHeight="1">
      <c r="J861" s="18"/>
    </row>
    <row r="862" ht="15.75" customHeight="1">
      <c r="J862" s="18"/>
    </row>
    <row r="863" ht="15.75" customHeight="1">
      <c r="J863" s="18"/>
    </row>
    <row r="864" ht="15.75" customHeight="1">
      <c r="J864" s="18"/>
    </row>
    <row r="865" ht="15.75" customHeight="1">
      <c r="J865" s="18"/>
    </row>
    <row r="866" ht="15.75" customHeight="1">
      <c r="J866" s="18"/>
    </row>
    <row r="867" ht="15.75" customHeight="1">
      <c r="J867" s="18"/>
    </row>
    <row r="868" ht="15.75" customHeight="1">
      <c r="J868" s="18"/>
    </row>
    <row r="869" ht="15.75" customHeight="1">
      <c r="J869" s="18"/>
    </row>
    <row r="870" ht="15.75" customHeight="1">
      <c r="J870" s="18"/>
    </row>
    <row r="871" ht="15.75" customHeight="1">
      <c r="J871" s="18"/>
    </row>
    <row r="872" ht="15.75" customHeight="1">
      <c r="J872" s="18"/>
    </row>
    <row r="873" ht="15.75" customHeight="1">
      <c r="J873" s="18"/>
    </row>
    <row r="874" ht="15.75" customHeight="1">
      <c r="J874" s="18"/>
    </row>
    <row r="875" ht="15.75" customHeight="1">
      <c r="J875" s="18"/>
    </row>
    <row r="876" ht="15.75" customHeight="1">
      <c r="J876" s="18"/>
    </row>
    <row r="877" ht="15.75" customHeight="1">
      <c r="J877" s="18"/>
    </row>
    <row r="878" ht="15.75" customHeight="1">
      <c r="J878" s="18"/>
    </row>
    <row r="879" ht="15.75" customHeight="1">
      <c r="J879" s="18"/>
    </row>
    <row r="880" ht="15.75" customHeight="1">
      <c r="J880" s="18"/>
    </row>
    <row r="881" ht="15.75" customHeight="1">
      <c r="J881" s="18"/>
    </row>
    <row r="882" ht="15.75" customHeight="1">
      <c r="J882" s="18"/>
    </row>
    <row r="883" ht="15.75" customHeight="1">
      <c r="J883" s="18"/>
    </row>
    <row r="884" ht="15.75" customHeight="1">
      <c r="J884" s="18"/>
    </row>
    <row r="885" ht="15.75" customHeight="1">
      <c r="J885" s="18"/>
    </row>
    <row r="886" ht="15.75" customHeight="1">
      <c r="J886" s="18"/>
    </row>
    <row r="887" ht="15.75" customHeight="1">
      <c r="J887" s="18"/>
    </row>
    <row r="888" ht="15.75" customHeight="1">
      <c r="J888" s="18"/>
    </row>
    <row r="889" ht="15.75" customHeight="1">
      <c r="J889" s="18"/>
    </row>
    <row r="890" ht="15.75" customHeight="1">
      <c r="J890" s="18"/>
    </row>
    <row r="891" ht="15.75" customHeight="1">
      <c r="J891" s="18"/>
    </row>
    <row r="892" ht="15.75" customHeight="1">
      <c r="J892" s="18"/>
    </row>
    <row r="893" ht="15.75" customHeight="1">
      <c r="J893" s="18"/>
    </row>
    <row r="894" ht="15.75" customHeight="1">
      <c r="J894" s="18"/>
    </row>
    <row r="895" ht="15.75" customHeight="1">
      <c r="J895" s="18"/>
    </row>
    <row r="896" ht="15.75" customHeight="1">
      <c r="J896" s="18"/>
    </row>
    <row r="897" ht="15.75" customHeight="1">
      <c r="J897" s="18"/>
    </row>
    <row r="898" ht="15.75" customHeight="1">
      <c r="J898" s="18"/>
    </row>
    <row r="899" ht="15.75" customHeight="1">
      <c r="J899" s="18"/>
    </row>
    <row r="900" ht="15.75" customHeight="1">
      <c r="J900" s="18"/>
    </row>
    <row r="901" ht="15.75" customHeight="1">
      <c r="J901" s="18"/>
    </row>
    <row r="902" ht="15.75" customHeight="1">
      <c r="J902" s="18"/>
    </row>
    <row r="903" ht="15.75" customHeight="1">
      <c r="J903" s="18"/>
    </row>
    <row r="904" ht="15.75" customHeight="1">
      <c r="J904" s="18"/>
    </row>
    <row r="905" ht="15.75" customHeight="1">
      <c r="J905" s="18"/>
    </row>
    <row r="906" ht="15.75" customHeight="1">
      <c r="J906" s="18"/>
    </row>
    <row r="907" ht="15.75" customHeight="1">
      <c r="J907" s="18"/>
    </row>
    <row r="908" ht="15.75" customHeight="1">
      <c r="J908" s="18"/>
    </row>
    <row r="909" ht="15.75" customHeight="1">
      <c r="J909" s="18"/>
    </row>
    <row r="910" ht="15.75" customHeight="1">
      <c r="J910" s="18"/>
    </row>
    <row r="911" ht="15.75" customHeight="1">
      <c r="J911" s="18"/>
    </row>
    <row r="912" ht="15.75" customHeight="1">
      <c r="J912" s="18"/>
    </row>
    <row r="913" ht="15.75" customHeight="1">
      <c r="J913" s="18"/>
    </row>
    <row r="914" ht="15.75" customHeight="1">
      <c r="J914" s="18"/>
    </row>
    <row r="915" ht="15.75" customHeight="1">
      <c r="J915" s="18"/>
    </row>
    <row r="916" ht="15.75" customHeight="1">
      <c r="J916" s="18"/>
    </row>
    <row r="917" ht="15.75" customHeight="1">
      <c r="J917" s="18"/>
    </row>
    <row r="918" ht="15.75" customHeight="1">
      <c r="J918" s="18"/>
    </row>
    <row r="919" ht="15.75" customHeight="1">
      <c r="J919" s="18"/>
    </row>
    <row r="920" ht="15.75" customHeight="1">
      <c r="J920" s="18"/>
    </row>
    <row r="921" ht="15.75" customHeight="1">
      <c r="J921" s="23"/>
    </row>
  </sheetData>
  <sheetProtection/>
  <mergeCells count="42">
    <mergeCell ref="C31:J31"/>
    <mergeCell ref="B25:B31"/>
    <mergeCell ref="C30:J30"/>
    <mergeCell ref="C22:I22"/>
    <mergeCell ref="C23:I23"/>
    <mergeCell ref="C24:I24"/>
    <mergeCell ref="C25:J25"/>
    <mergeCell ref="C26:J26"/>
    <mergeCell ref="C27:J27"/>
    <mergeCell ref="C28:J28"/>
    <mergeCell ref="C29:J29"/>
    <mergeCell ref="C19:E19"/>
    <mergeCell ref="G19:I19"/>
    <mergeCell ref="C20:E20"/>
    <mergeCell ref="G20:I20"/>
    <mergeCell ref="C21:E21"/>
    <mergeCell ref="G21:I21"/>
    <mergeCell ref="C16:E16"/>
    <mergeCell ref="G16:I16"/>
    <mergeCell ref="C17:E17"/>
    <mergeCell ref="G17:I17"/>
    <mergeCell ref="C18:E18"/>
    <mergeCell ref="G18:I18"/>
    <mergeCell ref="B12:J12"/>
    <mergeCell ref="B13:J13"/>
    <mergeCell ref="C14:E14"/>
    <mergeCell ref="G14:I14"/>
    <mergeCell ref="C15:E15"/>
    <mergeCell ref="G15:I15"/>
    <mergeCell ref="B6:H6"/>
    <mergeCell ref="C7:H7"/>
    <mergeCell ref="B9:H9"/>
    <mergeCell ref="C10:J10"/>
    <mergeCell ref="D11:H11"/>
    <mergeCell ref="I11:J11"/>
    <mergeCell ref="B1:J2"/>
    <mergeCell ref="C3:G3"/>
    <mergeCell ref="I3:J3"/>
    <mergeCell ref="B4:H4"/>
    <mergeCell ref="I4:J4"/>
    <mergeCell ref="C5:H5"/>
    <mergeCell ref="I5:J5"/>
  </mergeCells>
  <printOptions/>
  <pageMargins left="0.8267716535433072" right="0.6692913385826772" top="0.7480314960629921" bottom="0.7086614173228347" header="0.35433070866141736" footer="0.35433070866141736"/>
  <pageSetup horizontalDpi="300" verticalDpi="300" orientation="landscape" paperSize="9" r:id="rId1"/>
  <headerFooter alignWithMargins="0">
    <oddHeader>&amp;C&amp;"굴림체,굵게"&amp;12접지 및 피뢰설비에 대하여 생산물책임배상보험(LIG10억원)으로 100% 책임보증!</oddHeader>
    <oddFooter>&amp;L&amp;"굴림,굵게"  신기술벤처기업, INNOBIZ기업&amp;C&amp;"돋움,굵게" UL, CE, Q-마크, ISO 14001, ISO 9001 인증&amp;R&amp;"굴림,굵게"조달우수제품, 성능인증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924"/>
  <sheetViews>
    <sheetView view="pageBreakPreview" zoomScaleSheetLayoutView="100" zoomScalePageLayoutView="0" workbookViewId="0" topLeftCell="A1">
      <selection activeCell="F30" sqref="F30"/>
    </sheetView>
  </sheetViews>
  <sheetFormatPr defaultColWidth="8.88671875" defaultRowHeight="15.75" customHeight="1"/>
  <cols>
    <col min="1" max="1" width="4.6640625" style="12" customWidth="1"/>
    <col min="2" max="2" width="6.88671875" style="12" customWidth="1"/>
    <col min="3" max="3" width="10.88671875" style="12" customWidth="1"/>
    <col min="4" max="4" width="16.6640625" style="12" customWidth="1"/>
    <col min="5" max="5" width="19.99609375" style="22" customWidth="1"/>
    <col min="6" max="6" width="29.10546875" style="34" customWidth="1"/>
    <col min="7" max="7" width="13.3359375" style="35" customWidth="1"/>
    <col min="8" max="8" width="13.88671875" style="12" customWidth="1"/>
    <col min="9" max="16384" width="8.88671875" style="12" customWidth="1"/>
  </cols>
  <sheetData>
    <row r="1" spans="2:7" ht="30" customHeight="1">
      <c r="B1" s="198" t="s">
        <v>30</v>
      </c>
      <c r="C1" s="198"/>
      <c r="D1" s="198"/>
      <c r="E1" s="198"/>
      <c r="F1" s="198"/>
      <c r="G1" s="198"/>
    </row>
    <row r="2" spans="2:8" ht="15" customHeight="1">
      <c r="B2" s="199"/>
      <c r="C2" s="199"/>
      <c r="D2" s="199"/>
      <c r="E2" s="199"/>
      <c r="F2" s="199"/>
      <c r="G2" s="199"/>
      <c r="H2" s="18"/>
    </row>
    <row r="3" spans="2:8" ht="20.25" customHeight="1">
      <c r="B3" s="200" t="s">
        <v>31</v>
      </c>
      <c r="C3" s="200"/>
      <c r="D3" s="201" t="str">
        <f>표지!A4</f>
        <v>리조트, 스키장 - PGS 낙뢰방호 설비 설치납품</v>
      </c>
      <c r="E3" s="202"/>
      <c r="F3" s="202"/>
      <c r="G3" s="202"/>
      <c r="H3" s="18"/>
    </row>
    <row r="4" spans="2:8" ht="15" customHeight="1">
      <c r="B4" s="200" t="s">
        <v>5</v>
      </c>
      <c r="C4" s="200"/>
      <c r="D4" s="200"/>
      <c r="E4" s="200"/>
      <c r="F4" s="200"/>
      <c r="G4" s="200"/>
      <c r="H4" s="18"/>
    </row>
    <row r="5" spans="2:8" ht="15" customHeight="1">
      <c r="B5" s="199" t="s">
        <v>32</v>
      </c>
      <c r="C5" s="203"/>
      <c r="D5" s="203"/>
      <c r="E5" s="26" t="s">
        <v>33</v>
      </c>
      <c r="F5" s="27" t="s">
        <v>34</v>
      </c>
      <c r="G5" s="27" t="s">
        <v>35</v>
      </c>
      <c r="H5" s="18"/>
    </row>
    <row r="6" spans="2:8" ht="15" customHeight="1">
      <c r="B6" s="204" t="s">
        <v>36</v>
      </c>
      <c r="C6" s="204" t="s">
        <v>37</v>
      </c>
      <c r="D6" s="24" t="s">
        <v>38</v>
      </c>
      <c r="E6" s="28">
        <f>내역집계표!E9</f>
        <v>95107687.5</v>
      </c>
      <c r="F6" s="27"/>
      <c r="G6" s="29"/>
      <c r="H6" s="18"/>
    </row>
    <row r="7" spans="2:8" ht="15" customHeight="1">
      <c r="B7" s="203"/>
      <c r="C7" s="205"/>
      <c r="D7" s="24" t="s">
        <v>39</v>
      </c>
      <c r="E7" s="28">
        <f>E6*0.022</f>
        <v>2092369.1249999998</v>
      </c>
      <c r="F7" s="27" t="s">
        <v>182</v>
      </c>
      <c r="G7" s="29"/>
      <c r="H7" s="18"/>
    </row>
    <row r="8" spans="2:8" ht="15" customHeight="1">
      <c r="B8" s="203"/>
      <c r="C8" s="205"/>
      <c r="D8" s="24" t="s">
        <v>40</v>
      </c>
      <c r="E8" s="28"/>
      <c r="F8" s="27"/>
      <c r="G8" s="29"/>
      <c r="H8" s="18"/>
    </row>
    <row r="9" spans="2:8" ht="15" customHeight="1">
      <c r="B9" s="203"/>
      <c r="C9" s="205"/>
      <c r="D9" s="24" t="s">
        <v>41</v>
      </c>
      <c r="E9" s="28">
        <f>SUM(E6:E8)</f>
        <v>97200056.625</v>
      </c>
      <c r="F9" s="27"/>
      <c r="G9" s="29"/>
      <c r="H9" s="18"/>
    </row>
    <row r="10" spans="2:8" ht="15" customHeight="1">
      <c r="B10" s="203"/>
      <c r="C10" s="204" t="s">
        <v>42</v>
      </c>
      <c r="D10" s="24" t="s">
        <v>43</v>
      </c>
      <c r="E10" s="28">
        <f>내역집계표!G9</f>
        <v>7935702.2</v>
      </c>
      <c r="F10" s="27"/>
      <c r="G10" s="29"/>
      <c r="H10" s="18"/>
    </row>
    <row r="11" spans="2:8" ht="15" customHeight="1">
      <c r="B11" s="203"/>
      <c r="C11" s="205"/>
      <c r="D11" s="24" t="s">
        <v>44</v>
      </c>
      <c r="E11" s="26">
        <f>E10*0.098</f>
        <v>777698.8156000001</v>
      </c>
      <c r="F11" s="27" t="s">
        <v>45</v>
      </c>
      <c r="G11" s="29"/>
      <c r="H11" s="18"/>
    </row>
    <row r="12" spans="2:8" ht="15" customHeight="1">
      <c r="B12" s="203"/>
      <c r="C12" s="205"/>
      <c r="D12" s="24"/>
      <c r="E12" s="26"/>
      <c r="F12" s="27"/>
      <c r="G12" s="29"/>
      <c r="H12" s="18"/>
    </row>
    <row r="13" spans="2:8" ht="15" customHeight="1">
      <c r="B13" s="203"/>
      <c r="C13" s="205"/>
      <c r="D13" s="24" t="s">
        <v>46</v>
      </c>
      <c r="E13" s="28">
        <f>SUM(E10:E12)</f>
        <v>8713401.0156</v>
      </c>
      <c r="F13" s="27"/>
      <c r="G13" s="29"/>
      <c r="H13" s="30"/>
    </row>
    <row r="14" spans="2:8" ht="15" customHeight="1">
      <c r="B14" s="203"/>
      <c r="C14" s="204" t="s">
        <v>47</v>
      </c>
      <c r="D14" s="24" t="s">
        <v>48</v>
      </c>
      <c r="E14" s="28"/>
      <c r="F14" s="27"/>
      <c r="G14" s="29"/>
      <c r="H14" s="18"/>
    </row>
    <row r="15" spans="2:8" ht="15" customHeight="1">
      <c r="B15" s="203"/>
      <c r="C15" s="205"/>
      <c r="D15" s="24" t="s">
        <v>49</v>
      </c>
      <c r="E15" s="26">
        <f>(E10+E11)*0.031</f>
        <v>270115.4314836</v>
      </c>
      <c r="F15" s="27" t="s">
        <v>50</v>
      </c>
      <c r="G15" s="29"/>
      <c r="H15" s="18"/>
    </row>
    <row r="16" spans="2:8" ht="15" customHeight="1">
      <c r="B16" s="203"/>
      <c r="C16" s="205"/>
      <c r="D16" s="24" t="s">
        <v>51</v>
      </c>
      <c r="E16" s="26">
        <f>(E10+E11)*0.0067</f>
        <v>58379.78680452</v>
      </c>
      <c r="F16" s="27" t="s">
        <v>52</v>
      </c>
      <c r="G16" s="29"/>
      <c r="H16" s="18"/>
    </row>
    <row r="17" spans="2:8" ht="15" customHeight="1">
      <c r="B17" s="203"/>
      <c r="C17" s="205"/>
      <c r="D17" s="25" t="s">
        <v>53</v>
      </c>
      <c r="E17" s="28"/>
      <c r="F17" s="27"/>
      <c r="G17" s="29"/>
      <c r="H17" s="18"/>
    </row>
    <row r="18" spans="2:8" ht="15" customHeight="1">
      <c r="B18" s="203"/>
      <c r="C18" s="205"/>
      <c r="D18" s="31" t="s">
        <v>54</v>
      </c>
      <c r="E18" s="26"/>
      <c r="F18" s="27"/>
      <c r="G18" s="29" t="s">
        <v>183</v>
      </c>
      <c r="H18" s="18"/>
    </row>
    <row r="19" spans="2:8" ht="15" customHeight="1">
      <c r="B19" s="203"/>
      <c r="C19" s="205"/>
      <c r="D19" s="31" t="s">
        <v>55</v>
      </c>
      <c r="E19" s="26">
        <f>(E9+E10)*0.0124</f>
        <v>1303683.40943</v>
      </c>
      <c r="F19" s="27" t="s">
        <v>56</v>
      </c>
      <c r="G19" s="29"/>
      <c r="H19" s="18"/>
    </row>
    <row r="20" spans="2:8" ht="15" customHeight="1">
      <c r="B20" s="203"/>
      <c r="C20" s="205"/>
      <c r="D20" s="31" t="s">
        <v>57</v>
      </c>
      <c r="E20" s="28">
        <f>(E9+E13)*0.05</f>
        <v>5295672.88203</v>
      </c>
      <c r="F20" s="27" t="s">
        <v>58</v>
      </c>
      <c r="G20" s="32"/>
      <c r="H20" s="18"/>
    </row>
    <row r="21" spans="2:8" ht="15" customHeight="1">
      <c r="B21" s="203"/>
      <c r="C21" s="205"/>
      <c r="D21" s="24" t="s">
        <v>59</v>
      </c>
      <c r="E21" s="28">
        <f>SUM(E14:E20)</f>
        <v>6927851.50974812</v>
      </c>
      <c r="F21" s="27"/>
      <c r="G21" s="29"/>
      <c r="H21" s="18"/>
    </row>
    <row r="22" spans="2:8" ht="15" customHeight="1">
      <c r="B22" s="203"/>
      <c r="C22" s="199" t="s">
        <v>60</v>
      </c>
      <c r="D22" s="203"/>
      <c r="E22" s="28">
        <f>E9+E13+E21</f>
        <v>112841309.15034811</v>
      </c>
      <c r="F22" s="27" t="s">
        <v>61</v>
      </c>
      <c r="G22" s="29"/>
      <c r="H22" s="18"/>
    </row>
    <row r="23" spans="2:8" ht="21.75" customHeight="1">
      <c r="B23" s="199" t="s">
        <v>62</v>
      </c>
      <c r="C23" s="203"/>
      <c r="D23" s="33"/>
      <c r="E23" s="26">
        <f>E22*0.047</f>
        <v>5303541.530066362</v>
      </c>
      <c r="F23" s="27" t="s">
        <v>63</v>
      </c>
      <c r="G23" s="29"/>
      <c r="H23" s="18"/>
    </row>
    <row r="24" spans="2:8" ht="18.75" customHeight="1">
      <c r="B24" s="199" t="s">
        <v>64</v>
      </c>
      <c r="C24" s="203"/>
      <c r="D24" s="33"/>
      <c r="E24" s="26">
        <f>(E13+E21+E23)*0.1</f>
        <v>2094479.4055414484</v>
      </c>
      <c r="F24" s="27" t="s">
        <v>65</v>
      </c>
      <c r="G24" s="29"/>
      <c r="H24" s="18"/>
    </row>
    <row r="25" spans="2:8" ht="26.25" customHeight="1">
      <c r="B25" s="199" t="s">
        <v>179</v>
      </c>
      <c r="C25" s="203"/>
      <c r="D25" s="33"/>
      <c r="E25" s="28">
        <f>E22+E23+E24</f>
        <v>120239330.08595592</v>
      </c>
      <c r="F25" s="27" t="s">
        <v>66</v>
      </c>
      <c r="G25" s="29"/>
      <c r="H25" s="18"/>
    </row>
    <row r="26" spans="6:8" ht="15.75" customHeight="1">
      <c r="F26" s="34" t="s">
        <v>68</v>
      </c>
      <c r="H26" s="18"/>
    </row>
    <row r="27" spans="6:8" ht="15.75" customHeight="1">
      <c r="F27" s="34" t="s">
        <v>68</v>
      </c>
      <c r="H27" s="18"/>
    </row>
    <row r="28" spans="3:8" ht="15.75" customHeight="1">
      <c r="C28" s="36"/>
      <c r="F28" s="34" t="s">
        <v>68</v>
      </c>
      <c r="H28" s="18"/>
    </row>
    <row r="29" spans="5:8" ht="15.75" customHeight="1">
      <c r="E29" s="37"/>
      <c r="H29" s="18"/>
    </row>
    <row r="30" ht="15.75" customHeight="1">
      <c r="H30" s="18"/>
    </row>
    <row r="31" ht="15.75" customHeight="1">
      <c r="H31" s="18"/>
    </row>
    <row r="32" ht="15.75" customHeight="1">
      <c r="H32" s="18"/>
    </row>
    <row r="33" ht="15.75" customHeight="1">
      <c r="H33" s="18"/>
    </row>
    <row r="34" ht="15.75" customHeight="1">
      <c r="H34" s="18"/>
    </row>
    <row r="35" ht="15.75" customHeight="1">
      <c r="H35" s="18"/>
    </row>
    <row r="36" ht="15.75" customHeight="1">
      <c r="H36" s="18"/>
    </row>
    <row r="37" ht="15.75" customHeight="1">
      <c r="H37" s="18"/>
    </row>
    <row r="38" ht="15.75" customHeight="1">
      <c r="H38" s="18"/>
    </row>
    <row r="39" ht="15.75" customHeight="1">
      <c r="H39" s="18"/>
    </row>
    <row r="40" ht="15.75" customHeight="1">
      <c r="H40" s="18"/>
    </row>
    <row r="41" ht="15.75" customHeight="1">
      <c r="H41" s="18"/>
    </row>
    <row r="42" ht="15.75" customHeight="1">
      <c r="H42" s="18"/>
    </row>
    <row r="43" ht="15.75" customHeight="1">
      <c r="H43" s="18"/>
    </row>
    <row r="44" spans="7:8" ht="15.75" customHeight="1">
      <c r="G44" s="38"/>
      <c r="H44" s="18"/>
    </row>
    <row r="45" ht="15.75" customHeight="1">
      <c r="H45" s="18"/>
    </row>
    <row r="46" ht="15.75" customHeight="1">
      <c r="H46" s="18"/>
    </row>
    <row r="47" ht="15.75" customHeight="1">
      <c r="H47" s="18"/>
    </row>
    <row r="48" ht="15.75" customHeight="1">
      <c r="H48" s="18"/>
    </row>
    <row r="49" ht="15.75" customHeight="1">
      <c r="H49" s="18"/>
    </row>
    <row r="50" ht="15.75" customHeight="1">
      <c r="H50" s="18"/>
    </row>
    <row r="51" ht="15.75" customHeight="1">
      <c r="H51" s="18"/>
    </row>
    <row r="52" ht="15.75" customHeight="1">
      <c r="H52" s="18"/>
    </row>
    <row r="53" ht="15.75" customHeight="1">
      <c r="H53" s="18"/>
    </row>
    <row r="54" ht="15.75" customHeight="1">
      <c r="H54" s="18"/>
    </row>
    <row r="55" ht="15.75" customHeight="1">
      <c r="H55" s="18"/>
    </row>
    <row r="56" ht="15.75" customHeight="1">
      <c r="H56" s="18"/>
    </row>
    <row r="57" spans="7:8" ht="15.75" customHeight="1">
      <c r="G57" s="39"/>
      <c r="H57" s="18"/>
    </row>
    <row r="58" spans="7:8" ht="15.75" customHeight="1">
      <c r="G58" s="39"/>
      <c r="H58" s="18"/>
    </row>
    <row r="59" spans="7:8" ht="15.75" customHeight="1">
      <c r="G59" s="39"/>
      <c r="H59" s="18"/>
    </row>
    <row r="60" ht="15.75" customHeight="1">
      <c r="H60" s="18"/>
    </row>
    <row r="61" ht="15.75" customHeight="1">
      <c r="H61" s="18"/>
    </row>
    <row r="62" ht="15.75" customHeight="1">
      <c r="H62" s="18"/>
    </row>
    <row r="63" ht="15.75" customHeight="1">
      <c r="H63" s="18"/>
    </row>
    <row r="64" ht="15.75" customHeight="1">
      <c r="H64" s="18"/>
    </row>
    <row r="65" ht="15.75" customHeight="1">
      <c r="H65" s="18"/>
    </row>
    <row r="66" ht="15.75" customHeight="1">
      <c r="H66" s="18"/>
    </row>
    <row r="67" ht="15.75" customHeight="1">
      <c r="H67" s="18"/>
    </row>
    <row r="68" ht="15.75" customHeight="1">
      <c r="H68" s="18"/>
    </row>
    <row r="69" ht="15.75" customHeight="1">
      <c r="H69" s="18"/>
    </row>
    <row r="70" ht="15.75" customHeight="1">
      <c r="H70" s="18"/>
    </row>
    <row r="71" ht="15.75" customHeight="1">
      <c r="H71" s="18"/>
    </row>
    <row r="72" ht="15.75" customHeight="1">
      <c r="H72" s="18"/>
    </row>
    <row r="73" ht="15.75" customHeight="1">
      <c r="H73" s="18"/>
    </row>
    <row r="74" ht="15.75" customHeight="1">
      <c r="H74" s="18"/>
    </row>
    <row r="75" ht="15.75" customHeight="1">
      <c r="H75" s="18"/>
    </row>
    <row r="76" ht="15.75" customHeight="1">
      <c r="H76" s="18"/>
    </row>
    <row r="77" ht="15.75" customHeight="1">
      <c r="H77" s="18"/>
    </row>
    <row r="78" ht="15.75" customHeight="1">
      <c r="H78" s="18"/>
    </row>
    <row r="79" ht="15.75" customHeight="1">
      <c r="H79" s="18"/>
    </row>
    <row r="80" ht="15.75" customHeight="1">
      <c r="H80" s="18"/>
    </row>
    <row r="81" ht="15.75" customHeight="1">
      <c r="H81" s="18"/>
    </row>
    <row r="82" ht="15.75" customHeight="1">
      <c r="H82" s="18"/>
    </row>
    <row r="83" ht="15.75" customHeight="1">
      <c r="H83" s="18"/>
    </row>
    <row r="84" ht="15.75" customHeight="1">
      <c r="H84" s="18"/>
    </row>
    <row r="85" spans="7:8" ht="15.75" customHeight="1">
      <c r="G85" s="39"/>
      <c r="H85" s="18"/>
    </row>
    <row r="86" spans="7:8" ht="15.75" customHeight="1">
      <c r="G86" s="39"/>
      <c r="H86" s="18"/>
    </row>
    <row r="87" spans="7:8" ht="15.75" customHeight="1">
      <c r="G87" s="39"/>
      <c r="H87" s="18"/>
    </row>
    <row r="88" ht="15.75" customHeight="1">
      <c r="H88" s="18"/>
    </row>
    <row r="89" ht="15.75" customHeight="1">
      <c r="H89" s="18"/>
    </row>
    <row r="90" ht="15.75" customHeight="1">
      <c r="H90" s="18"/>
    </row>
    <row r="91" ht="15.75" customHeight="1">
      <c r="H91" s="18"/>
    </row>
    <row r="92" ht="15.75" customHeight="1">
      <c r="H92" s="18"/>
    </row>
    <row r="93" ht="15.75" customHeight="1">
      <c r="H93" s="18"/>
    </row>
    <row r="94" ht="15.75" customHeight="1">
      <c r="H94" s="18"/>
    </row>
    <row r="95" ht="15.75" customHeight="1">
      <c r="H95" s="18"/>
    </row>
    <row r="96" ht="15.75" customHeight="1">
      <c r="H96" s="18"/>
    </row>
    <row r="97" ht="15.75" customHeight="1">
      <c r="H97" s="18"/>
    </row>
    <row r="98" ht="15.75" customHeight="1">
      <c r="H98" s="18"/>
    </row>
    <row r="99" ht="15.75" customHeight="1">
      <c r="H99" s="18"/>
    </row>
    <row r="100" ht="15.75" customHeight="1">
      <c r="H100" s="18"/>
    </row>
    <row r="101" ht="15.75" customHeight="1">
      <c r="H101" s="18"/>
    </row>
    <row r="102" ht="15.75" customHeight="1">
      <c r="H102" s="18"/>
    </row>
    <row r="103" ht="15.75" customHeight="1">
      <c r="H103" s="18"/>
    </row>
    <row r="104" ht="15.75" customHeight="1">
      <c r="H104" s="18"/>
    </row>
    <row r="105" ht="15.75" customHeight="1">
      <c r="H105" s="18"/>
    </row>
    <row r="106" ht="15.75" customHeight="1">
      <c r="H106" s="18"/>
    </row>
    <row r="107" ht="15.75" customHeight="1">
      <c r="H107" s="18"/>
    </row>
    <row r="108" ht="15.75" customHeight="1">
      <c r="H108" s="18"/>
    </row>
    <row r="109" ht="15.75" customHeight="1">
      <c r="H109" s="18"/>
    </row>
    <row r="110" ht="15.75" customHeight="1">
      <c r="H110" s="18"/>
    </row>
    <row r="111" ht="15.75" customHeight="1">
      <c r="H111" s="18"/>
    </row>
    <row r="112" ht="15.75" customHeight="1">
      <c r="H112" s="18"/>
    </row>
    <row r="113" ht="15.75" customHeight="1">
      <c r="H113" s="18"/>
    </row>
    <row r="114" ht="15.75" customHeight="1">
      <c r="H114" s="18"/>
    </row>
    <row r="115" ht="15.75" customHeight="1">
      <c r="H115" s="18"/>
    </row>
    <row r="116" ht="15.75" customHeight="1">
      <c r="H116" s="18"/>
    </row>
    <row r="117" ht="15.75" customHeight="1">
      <c r="H117" s="18"/>
    </row>
    <row r="118" ht="15.75" customHeight="1">
      <c r="H118" s="18"/>
    </row>
    <row r="119" ht="15.75" customHeight="1">
      <c r="H119" s="18"/>
    </row>
    <row r="120" ht="15.75" customHeight="1">
      <c r="H120" s="18"/>
    </row>
    <row r="121" ht="15.75" customHeight="1">
      <c r="H121" s="18"/>
    </row>
    <row r="122" ht="15.75" customHeight="1">
      <c r="H122" s="18"/>
    </row>
    <row r="123" ht="15.75" customHeight="1">
      <c r="H123" s="18"/>
    </row>
    <row r="124" ht="15.75" customHeight="1">
      <c r="H124" s="18"/>
    </row>
    <row r="125" ht="15.75" customHeight="1">
      <c r="H125" s="18"/>
    </row>
    <row r="126" ht="15.75" customHeight="1">
      <c r="H126" s="18"/>
    </row>
    <row r="127" ht="15.75" customHeight="1">
      <c r="H127" s="18"/>
    </row>
    <row r="128" ht="15.75" customHeight="1">
      <c r="H128" s="18"/>
    </row>
    <row r="129" ht="15.75" customHeight="1">
      <c r="H129" s="18"/>
    </row>
    <row r="130" ht="15.75" customHeight="1">
      <c r="H130" s="18"/>
    </row>
    <row r="131" ht="15.75" customHeight="1">
      <c r="H131" s="18"/>
    </row>
    <row r="132" ht="15.75" customHeight="1">
      <c r="H132" s="18"/>
    </row>
    <row r="133" ht="15.75" customHeight="1">
      <c r="H133" s="18"/>
    </row>
    <row r="134" ht="15.75" customHeight="1">
      <c r="H134" s="18"/>
    </row>
    <row r="135" ht="15.75" customHeight="1">
      <c r="H135" s="18"/>
    </row>
    <row r="136" ht="15.75" customHeight="1">
      <c r="H136" s="18"/>
    </row>
    <row r="137" ht="15.75" customHeight="1">
      <c r="H137" s="18"/>
    </row>
    <row r="138" ht="15.75" customHeight="1">
      <c r="H138" s="18"/>
    </row>
    <row r="139" ht="15.75" customHeight="1">
      <c r="H139" s="18"/>
    </row>
    <row r="140" ht="15.75" customHeight="1">
      <c r="H140" s="18"/>
    </row>
    <row r="141" ht="15.75" customHeight="1">
      <c r="H141" s="18"/>
    </row>
    <row r="142" ht="15.75" customHeight="1">
      <c r="H142" s="18"/>
    </row>
    <row r="143" ht="15.75" customHeight="1">
      <c r="H143" s="18"/>
    </row>
    <row r="144" ht="15.75" customHeight="1">
      <c r="H144" s="18"/>
    </row>
    <row r="145" ht="15.75" customHeight="1">
      <c r="H145" s="18"/>
    </row>
    <row r="146" ht="15.75" customHeight="1">
      <c r="H146" s="18"/>
    </row>
    <row r="147" ht="15.75" customHeight="1">
      <c r="H147" s="18"/>
    </row>
    <row r="148" ht="15.75" customHeight="1">
      <c r="H148" s="18"/>
    </row>
    <row r="149" ht="15.75" customHeight="1">
      <c r="H149" s="18"/>
    </row>
    <row r="150" ht="15.75" customHeight="1">
      <c r="H150" s="18"/>
    </row>
    <row r="151" ht="15.75" customHeight="1">
      <c r="H151" s="18"/>
    </row>
    <row r="152" ht="15.75" customHeight="1">
      <c r="H152" s="18"/>
    </row>
    <row r="153" ht="15.75" customHeight="1">
      <c r="H153" s="18"/>
    </row>
    <row r="154" ht="15.75" customHeight="1">
      <c r="H154" s="18"/>
    </row>
    <row r="155" ht="15.75" customHeight="1">
      <c r="H155" s="18"/>
    </row>
    <row r="156" ht="15.75" customHeight="1">
      <c r="H156" s="18"/>
    </row>
    <row r="157" ht="15.75" customHeight="1">
      <c r="H157" s="18"/>
    </row>
    <row r="158" ht="15.75" customHeight="1">
      <c r="H158" s="18"/>
    </row>
    <row r="159" ht="15.75" customHeight="1">
      <c r="H159" s="18"/>
    </row>
    <row r="160" ht="15.75" customHeight="1">
      <c r="H160" s="18"/>
    </row>
    <row r="161" ht="15.75" customHeight="1">
      <c r="H161" s="18"/>
    </row>
    <row r="162" ht="15.75" customHeight="1">
      <c r="H162" s="18"/>
    </row>
    <row r="163" ht="15.75" customHeight="1">
      <c r="H163" s="18"/>
    </row>
    <row r="164" ht="15.75" customHeight="1">
      <c r="H164" s="18"/>
    </row>
    <row r="165" ht="15.75" customHeight="1">
      <c r="H165" s="18"/>
    </row>
    <row r="166" ht="15.75" customHeight="1">
      <c r="H166" s="18"/>
    </row>
    <row r="167" ht="15.75" customHeight="1">
      <c r="H167" s="18"/>
    </row>
    <row r="168" ht="15.75" customHeight="1">
      <c r="H168" s="18"/>
    </row>
    <row r="169" ht="15.75" customHeight="1">
      <c r="H169" s="18"/>
    </row>
    <row r="170" ht="15.75" customHeight="1">
      <c r="H170" s="18"/>
    </row>
    <row r="171" ht="15.75" customHeight="1">
      <c r="H171" s="18"/>
    </row>
    <row r="172" ht="15.75" customHeight="1">
      <c r="H172" s="18"/>
    </row>
    <row r="173" ht="15.75" customHeight="1">
      <c r="H173" s="18"/>
    </row>
    <row r="174" ht="15.75" customHeight="1">
      <c r="H174" s="18"/>
    </row>
    <row r="175" ht="15.75" customHeight="1">
      <c r="H175" s="18"/>
    </row>
    <row r="176" ht="15.75" customHeight="1">
      <c r="H176" s="18"/>
    </row>
    <row r="177" ht="15.75" customHeight="1">
      <c r="H177" s="18"/>
    </row>
    <row r="178" ht="15.75" customHeight="1">
      <c r="H178" s="18"/>
    </row>
    <row r="179" ht="15.75" customHeight="1">
      <c r="H179" s="18"/>
    </row>
    <row r="180" ht="15.75" customHeight="1">
      <c r="H180" s="18"/>
    </row>
    <row r="181" ht="15.75" customHeight="1">
      <c r="H181" s="18"/>
    </row>
    <row r="182" ht="15.75" customHeight="1">
      <c r="H182" s="18"/>
    </row>
    <row r="183" ht="15.75" customHeight="1">
      <c r="H183" s="18"/>
    </row>
    <row r="184" ht="15.75" customHeight="1">
      <c r="H184" s="18"/>
    </row>
    <row r="185" ht="15.75" customHeight="1">
      <c r="H185" s="18"/>
    </row>
    <row r="186" ht="15.75" customHeight="1">
      <c r="H186" s="18"/>
    </row>
    <row r="187" ht="15.75" customHeight="1">
      <c r="H187" s="18"/>
    </row>
    <row r="188" ht="15.75" customHeight="1">
      <c r="H188" s="18"/>
    </row>
    <row r="189" ht="15.75" customHeight="1">
      <c r="H189" s="18"/>
    </row>
    <row r="190" ht="15.75" customHeight="1">
      <c r="H190" s="18"/>
    </row>
    <row r="191" ht="15.75" customHeight="1">
      <c r="H191" s="18"/>
    </row>
    <row r="192" ht="15.75" customHeight="1">
      <c r="H192" s="18"/>
    </row>
    <row r="193" ht="15.75" customHeight="1">
      <c r="H193" s="18"/>
    </row>
    <row r="194" ht="15.75" customHeight="1">
      <c r="H194" s="18"/>
    </row>
    <row r="195" ht="15.75" customHeight="1">
      <c r="H195" s="18"/>
    </row>
    <row r="196" ht="15.75" customHeight="1">
      <c r="H196" s="18"/>
    </row>
    <row r="197" ht="15.75" customHeight="1">
      <c r="H197" s="18"/>
    </row>
    <row r="198" ht="15.75" customHeight="1">
      <c r="H198" s="18"/>
    </row>
    <row r="199" ht="15.75" customHeight="1">
      <c r="H199" s="18"/>
    </row>
    <row r="200" ht="15.75" customHeight="1">
      <c r="H200" s="18"/>
    </row>
    <row r="201" ht="15.75" customHeight="1">
      <c r="H201" s="18"/>
    </row>
    <row r="202" ht="15.75" customHeight="1">
      <c r="H202" s="18"/>
    </row>
    <row r="203" ht="15.75" customHeight="1">
      <c r="H203" s="18"/>
    </row>
    <row r="204" ht="15.75" customHeight="1">
      <c r="H204" s="18"/>
    </row>
    <row r="205" ht="15.75" customHeight="1">
      <c r="H205" s="18"/>
    </row>
    <row r="206" ht="15.75" customHeight="1">
      <c r="H206" s="18"/>
    </row>
    <row r="207" ht="15.75" customHeight="1">
      <c r="H207" s="18"/>
    </row>
    <row r="208" ht="15.75" customHeight="1">
      <c r="H208" s="18"/>
    </row>
    <row r="209" ht="15.75" customHeight="1">
      <c r="H209" s="18"/>
    </row>
    <row r="210" ht="15.75" customHeight="1">
      <c r="H210" s="18"/>
    </row>
    <row r="211" ht="15.75" customHeight="1">
      <c r="H211" s="18"/>
    </row>
    <row r="212" ht="15.75" customHeight="1">
      <c r="H212" s="18"/>
    </row>
    <row r="213" ht="15.75" customHeight="1">
      <c r="H213" s="18"/>
    </row>
    <row r="214" ht="15.75" customHeight="1">
      <c r="H214" s="18"/>
    </row>
    <row r="215" ht="15.75" customHeight="1">
      <c r="H215" s="18"/>
    </row>
    <row r="216" ht="15.75" customHeight="1">
      <c r="H216" s="18"/>
    </row>
    <row r="217" ht="15.75" customHeight="1">
      <c r="H217" s="18"/>
    </row>
    <row r="218" ht="15.75" customHeight="1">
      <c r="H218" s="18"/>
    </row>
    <row r="219" ht="15.75" customHeight="1">
      <c r="H219" s="18"/>
    </row>
    <row r="220" ht="15.75" customHeight="1">
      <c r="H220" s="18"/>
    </row>
    <row r="221" ht="15.75" customHeight="1">
      <c r="H221" s="18"/>
    </row>
    <row r="222" ht="15.75" customHeight="1">
      <c r="H222" s="18"/>
    </row>
    <row r="223" ht="15.75" customHeight="1">
      <c r="H223" s="18"/>
    </row>
    <row r="224" ht="15.75" customHeight="1">
      <c r="H224" s="18"/>
    </row>
    <row r="225" ht="15.75" customHeight="1">
      <c r="H225" s="18"/>
    </row>
    <row r="226" ht="15.75" customHeight="1">
      <c r="H226" s="18"/>
    </row>
    <row r="227" ht="15.75" customHeight="1">
      <c r="H227" s="18"/>
    </row>
    <row r="228" ht="15.75" customHeight="1">
      <c r="H228" s="18"/>
    </row>
    <row r="229" ht="15.75" customHeight="1">
      <c r="H229" s="18"/>
    </row>
    <row r="230" ht="15.75" customHeight="1">
      <c r="H230" s="18"/>
    </row>
    <row r="231" ht="15.75" customHeight="1">
      <c r="H231" s="18"/>
    </row>
    <row r="232" ht="15.75" customHeight="1">
      <c r="H232" s="18"/>
    </row>
    <row r="233" ht="15.75" customHeight="1">
      <c r="H233" s="18"/>
    </row>
    <row r="234" ht="15.75" customHeight="1">
      <c r="H234" s="18"/>
    </row>
    <row r="235" ht="15.75" customHeight="1">
      <c r="H235" s="18"/>
    </row>
    <row r="236" ht="15.75" customHeight="1">
      <c r="H236" s="18"/>
    </row>
    <row r="237" ht="15.75" customHeight="1">
      <c r="H237" s="18"/>
    </row>
    <row r="238" ht="15.75" customHeight="1">
      <c r="H238" s="18"/>
    </row>
    <row r="239" ht="15.75" customHeight="1">
      <c r="H239" s="18"/>
    </row>
    <row r="240" ht="15.75" customHeight="1">
      <c r="H240" s="18"/>
    </row>
    <row r="241" ht="15.75" customHeight="1">
      <c r="H241" s="18"/>
    </row>
    <row r="242" ht="15.75" customHeight="1">
      <c r="H242" s="18"/>
    </row>
    <row r="243" ht="15.75" customHeight="1">
      <c r="H243" s="18"/>
    </row>
    <row r="244" ht="15.75" customHeight="1">
      <c r="H244" s="18"/>
    </row>
    <row r="245" ht="15.75" customHeight="1">
      <c r="H245" s="18"/>
    </row>
    <row r="246" ht="15.75" customHeight="1">
      <c r="H246" s="18"/>
    </row>
    <row r="247" ht="15.75" customHeight="1">
      <c r="H247" s="18"/>
    </row>
    <row r="248" ht="15.75" customHeight="1">
      <c r="H248" s="18"/>
    </row>
    <row r="249" ht="15.75" customHeight="1">
      <c r="H249" s="18"/>
    </row>
    <row r="250" ht="15.75" customHeight="1">
      <c r="H250" s="18"/>
    </row>
    <row r="251" ht="15.75" customHeight="1">
      <c r="H251" s="18"/>
    </row>
    <row r="252" ht="15.75" customHeight="1">
      <c r="H252" s="18"/>
    </row>
    <row r="253" ht="15.75" customHeight="1">
      <c r="H253" s="18"/>
    </row>
    <row r="254" ht="15.75" customHeight="1">
      <c r="H254" s="18"/>
    </row>
    <row r="255" ht="15.75" customHeight="1">
      <c r="H255" s="18"/>
    </row>
    <row r="256" ht="15.75" customHeight="1">
      <c r="H256" s="18"/>
    </row>
    <row r="257" ht="15.75" customHeight="1">
      <c r="H257" s="18"/>
    </row>
    <row r="258" ht="15.75" customHeight="1">
      <c r="H258" s="18"/>
    </row>
    <row r="259" ht="15.75" customHeight="1">
      <c r="H259" s="18"/>
    </row>
    <row r="260" ht="15.75" customHeight="1">
      <c r="H260" s="18"/>
    </row>
    <row r="261" ht="15.75" customHeight="1">
      <c r="H261" s="18"/>
    </row>
    <row r="262" ht="15.75" customHeight="1">
      <c r="H262" s="18"/>
    </row>
    <row r="263" ht="15.75" customHeight="1">
      <c r="H263" s="18"/>
    </row>
    <row r="264" ht="15.75" customHeight="1">
      <c r="H264" s="18"/>
    </row>
    <row r="265" ht="15.75" customHeight="1">
      <c r="H265" s="18"/>
    </row>
    <row r="266" ht="15.75" customHeight="1">
      <c r="H266" s="18"/>
    </row>
    <row r="267" ht="15.75" customHeight="1">
      <c r="H267" s="18"/>
    </row>
    <row r="268" ht="15.75" customHeight="1">
      <c r="H268" s="18"/>
    </row>
    <row r="269" ht="15.75" customHeight="1">
      <c r="H269" s="18"/>
    </row>
    <row r="270" ht="15.75" customHeight="1">
      <c r="H270" s="18"/>
    </row>
    <row r="271" ht="15.75" customHeight="1">
      <c r="H271" s="18"/>
    </row>
    <row r="272" ht="15.75" customHeight="1">
      <c r="H272" s="18"/>
    </row>
    <row r="273" ht="15.75" customHeight="1">
      <c r="H273" s="18"/>
    </row>
    <row r="274" ht="15.75" customHeight="1">
      <c r="H274" s="18"/>
    </row>
    <row r="275" ht="15.75" customHeight="1">
      <c r="H275" s="18"/>
    </row>
    <row r="276" ht="15.75" customHeight="1">
      <c r="H276" s="18"/>
    </row>
    <row r="277" ht="15.75" customHeight="1">
      <c r="H277" s="18"/>
    </row>
    <row r="278" ht="15.75" customHeight="1">
      <c r="H278" s="18"/>
    </row>
    <row r="279" ht="15.75" customHeight="1">
      <c r="H279" s="18"/>
    </row>
    <row r="280" ht="15.75" customHeight="1">
      <c r="H280" s="18"/>
    </row>
    <row r="281" ht="15.75" customHeight="1">
      <c r="H281" s="18"/>
    </row>
    <row r="282" ht="15.75" customHeight="1">
      <c r="H282" s="18"/>
    </row>
    <row r="283" ht="15.75" customHeight="1">
      <c r="H283" s="18"/>
    </row>
    <row r="284" ht="15.75" customHeight="1">
      <c r="H284" s="18"/>
    </row>
    <row r="285" ht="15.75" customHeight="1">
      <c r="H285" s="18"/>
    </row>
    <row r="286" ht="15.75" customHeight="1">
      <c r="H286" s="18"/>
    </row>
    <row r="287" ht="15.75" customHeight="1">
      <c r="H287" s="18"/>
    </row>
    <row r="288" ht="15.75" customHeight="1">
      <c r="H288" s="18"/>
    </row>
    <row r="289" ht="15.75" customHeight="1">
      <c r="H289" s="18"/>
    </row>
    <row r="290" ht="15.75" customHeight="1">
      <c r="H290" s="18"/>
    </row>
    <row r="291" ht="15.75" customHeight="1">
      <c r="H291" s="18"/>
    </row>
    <row r="292" ht="15.75" customHeight="1">
      <c r="H292" s="18"/>
    </row>
    <row r="293" ht="15.75" customHeight="1">
      <c r="H293" s="18"/>
    </row>
    <row r="294" ht="15.75" customHeight="1">
      <c r="H294" s="18"/>
    </row>
    <row r="295" ht="15.75" customHeight="1">
      <c r="H295" s="18"/>
    </row>
    <row r="296" ht="15.75" customHeight="1">
      <c r="H296" s="18"/>
    </row>
    <row r="297" ht="15.75" customHeight="1">
      <c r="H297" s="18"/>
    </row>
    <row r="298" ht="15.75" customHeight="1">
      <c r="H298" s="18"/>
    </row>
    <row r="299" ht="15.75" customHeight="1">
      <c r="H299" s="18"/>
    </row>
    <row r="300" ht="15.75" customHeight="1">
      <c r="H300" s="18"/>
    </row>
    <row r="301" ht="15.75" customHeight="1">
      <c r="H301" s="18"/>
    </row>
    <row r="302" ht="15.75" customHeight="1">
      <c r="H302" s="18"/>
    </row>
    <row r="303" ht="15.75" customHeight="1">
      <c r="H303" s="18"/>
    </row>
    <row r="304" ht="15.75" customHeight="1">
      <c r="H304" s="18"/>
    </row>
    <row r="305" ht="15.75" customHeight="1">
      <c r="H305" s="18"/>
    </row>
    <row r="306" ht="15.75" customHeight="1">
      <c r="H306" s="18"/>
    </row>
    <row r="307" ht="15.75" customHeight="1">
      <c r="H307" s="18"/>
    </row>
    <row r="308" ht="15.75" customHeight="1">
      <c r="H308" s="18"/>
    </row>
    <row r="309" ht="15.75" customHeight="1">
      <c r="H309" s="18"/>
    </row>
    <row r="310" ht="15.75" customHeight="1">
      <c r="H310" s="18"/>
    </row>
    <row r="311" ht="15.75" customHeight="1">
      <c r="H311" s="18"/>
    </row>
    <row r="312" ht="15.75" customHeight="1">
      <c r="H312" s="18"/>
    </row>
    <row r="313" ht="15.75" customHeight="1">
      <c r="H313" s="18"/>
    </row>
    <row r="314" ht="15.75" customHeight="1">
      <c r="H314" s="18"/>
    </row>
    <row r="315" ht="15.75" customHeight="1">
      <c r="H315" s="18"/>
    </row>
    <row r="316" ht="15.75" customHeight="1">
      <c r="H316" s="18"/>
    </row>
    <row r="317" ht="15.75" customHeight="1">
      <c r="H317" s="18"/>
    </row>
    <row r="318" ht="15.75" customHeight="1">
      <c r="H318" s="18"/>
    </row>
    <row r="319" ht="15.75" customHeight="1">
      <c r="H319" s="18"/>
    </row>
    <row r="320" ht="15.75" customHeight="1">
      <c r="H320" s="18"/>
    </row>
    <row r="321" ht="15.75" customHeight="1">
      <c r="H321" s="18"/>
    </row>
    <row r="322" ht="15.75" customHeight="1">
      <c r="H322" s="18"/>
    </row>
    <row r="323" ht="15.75" customHeight="1">
      <c r="H323" s="18"/>
    </row>
    <row r="324" ht="15.75" customHeight="1">
      <c r="H324" s="18"/>
    </row>
    <row r="325" ht="15.75" customHeight="1">
      <c r="H325" s="18"/>
    </row>
    <row r="326" ht="15.75" customHeight="1">
      <c r="H326" s="18"/>
    </row>
    <row r="327" ht="15.75" customHeight="1">
      <c r="H327" s="18"/>
    </row>
    <row r="328" ht="15.75" customHeight="1">
      <c r="H328" s="18"/>
    </row>
    <row r="329" ht="15.75" customHeight="1">
      <c r="H329" s="18"/>
    </row>
    <row r="330" ht="15.75" customHeight="1">
      <c r="H330" s="18"/>
    </row>
    <row r="331" ht="15.75" customHeight="1">
      <c r="H331" s="18"/>
    </row>
    <row r="332" ht="15.75" customHeight="1">
      <c r="H332" s="18"/>
    </row>
    <row r="333" ht="15.75" customHeight="1">
      <c r="H333" s="18"/>
    </row>
    <row r="334" ht="15.75" customHeight="1">
      <c r="H334" s="18"/>
    </row>
    <row r="335" ht="15.75" customHeight="1">
      <c r="H335" s="18"/>
    </row>
    <row r="336" ht="15.75" customHeight="1">
      <c r="H336" s="18"/>
    </row>
    <row r="337" ht="15.75" customHeight="1">
      <c r="H337" s="18"/>
    </row>
    <row r="338" ht="15.75" customHeight="1">
      <c r="H338" s="18"/>
    </row>
    <row r="339" ht="15.75" customHeight="1">
      <c r="H339" s="18"/>
    </row>
    <row r="340" ht="15.75" customHeight="1">
      <c r="H340" s="18"/>
    </row>
    <row r="341" ht="15.75" customHeight="1">
      <c r="H341" s="18"/>
    </row>
    <row r="342" ht="15.75" customHeight="1">
      <c r="H342" s="18"/>
    </row>
    <row r="343" ht="15.75" customHeight="1">
      <c r="H343" s="18"/>
    </row>
    <row r="344" ht="15.75" customHeight="1">
      <c r="H344" s="18"/>
    </row>
    <row r="345" ht="15.75" customHeight="1">
      <c r="H345" s="18"/>
    </row>
    <row r="346" ht="15.75" customHeight="1">
      <c r="H346" s="18"/>
    </row>
    <row r="347" ht="15.75" customHeight="1">
      <c r="H347" s="18"/>
    </row>
    <row r="348" ht="15.75" customHeight="1">
      <c r="H348" s="18"/>
    </row>
    <row r="349" ht="15.75" customHeight="1">
      <c r="H349" s="18"/>
    </row>
    <row r="350" ht="15.75" customHeight="1">
      <c r="H350" s="18"/>
    </row>
    <row r="351" ht="15.75" customHeight="1">
      <c r="H351" s="18"/>
    </row>
    <row r="352" ht="15.75" customHeight="1">
      <c r="H352" s="18"/>
    </row>
    <row r="353" ht="15.75" customHeight="1">
      <c r="H353" s="18"/>
    </row>
    <row r="354" ht="15.75" customHeight="1">
      <c r="H354" s="18"/>
    </row>
    <row r="355" ht="15.75" customHeight="1">
      <c r="H355" s="18"/>
    </row>
    <row r="356" ht="15.75" customHeight="1">
      <c r="H356" s="18"/>
    </row>
    <row r="357" ht="15.75" customHeight="1">
      <c r="H357" s="18"/>
    </row>
    <row r="358" ht="15.75" customHeight="1">
      <c r="H358" s="18"/>
    </row>
    <row r="359" ht="15.75" customHeight="1">
      <c r="H359" s="18"/>
    </row>
    <row r="360" ht="15.75" customHeight="1">
      <c r="H360" s="18"/>
    </row>
    <row r="361" ht="15.75" customHeight="1">
      <c r="H361" s="18"/>
    </row>
    <row r="362" ht="15.75" customHeight="1">
      <c r="H362" s="18"/>
    </row>
    <row r="363" ht="15.75" customHeight="1">
      <c r="H363" s="18"/>
    </row>
    <row r="364" ht="15.75" customHeight="1">
      <c r="H364" s="18"/>
    </row>
    <row r="365" ht="15.75" customHeight="1">
      <c r="H365" s="18"/>
    </row>
    <row r="366" ht="15.75" customHeight="1">
      <c r="H366" s="18"/>
    </row>
    <row r="367" ht="15.75" customHeight="1">
      <c r="H367" s="18"/>
    </row>
    <row r="368" ht="15.75" customHeight="1">
      <c r="H368" s="18"/>
    </row>
    <row r="369" ht="15.75" customHeight="1">
      <c r="H369" s="18"/>
    </row>
    <row r="370" ht="15.75" customHeight="1">
      <c r="H370" s="18"/>
    </row>
    <row r="371" ht="15.75" customHeight="1">
      <c r="H371" s="18"/>
    </row>
    <row r="372" ht="15.75" customHeight="1">
      <c r="H372" s="18"/>
    </row>
    <row r="373" ht="15.75" customHeight="1">
      <c r="H373" s="18"/>
    </row>
    <row r="374" ht="15.75" customHeight="1">
      <c r="H374" s="18"/>
    </row>
    <row r="375" ht="15.75" customHeight="1">
      <c r="H375" s="18"/>
    </row>
    <row r="376" ht="15.75" customHeight="1">
      <c r="H376" s="18"/>
    </row>
    <row r="377" ht="15.75" customHeight="1">
      <c r="H377" s="18"/>
    </row>
    <row r="378" ht="15.75" customHeight="1">
      <c r="H378" s="18"/>
    </row>
    <row r="379" ht="15.75" customHeight="1">
      <c r="H379" s="18"/>
    </row>
    <row r="380" ht="15.75" customHeight="1">
      <c r="H380" s="18"/>
    </row>
    <row r="381" ht="15.75" customHeight="1">
      <c r="H381" s="18"/>
    </row>
    <row r="382" ht="15.75" customHeight="1">
      <c r="H382" s="18"/>
    </row>
    <row r="383" ht="15.75" customHeight="1">
      <c r="H383" s="18"/>
    </row>
    <row r="384" ht="15.75" customHeight="1">
      <c r="H384" s="18"/>
    </row>
    <row r="385" ht="15.75" customHeight="1">
      <c r="H385" s="18"/>
    </row>
    <row r="386" ht="15.75" customHeight="1">
      <c r="H386" s="18"/>
    </row>
    <row r="387" ht="15.75" customHeight="1">
      <c r="H387" s="18"/>
    </row>
    <row r="388" ht="15.75" customHeight="1">
      <c r="H388" s="18"/>
    </row>
    <row r="389" ht="15.75" customHeight="1">
      <c r="H389" s="18"/>
    </row>
    <row r="390" ht="15.75" customHeight="1">
      <c r="H390" s="18"/>
    </row>
    <row r="391" ht="15.75" customHeight="1">
      <c r="H391" s="18"/>
    </row>
    <row r="392" ht="15.75" customHeight="1">
      <c r="H392" s="18"/>
    </row>
    <row r="393" ht="15.75" customHeight="1">
      <c r="H393" s="18"/>
    </row>
    <row r="394" ht="15.75" customHeight="1">
      <c r="H394" s="18"/>
    </row>
    <row r="395" ht="15.75" customHeight="1">
      <c r="H395" s="18"/>
    </row>
    <row r="396" ht="15.75" customHeight="1">
      <c r="H396" s="18"/>
    </row>
    <row r="397" ht="15.75" customHeight="1">
      <c r="H397" s="18"/>
    </row>
    <row r="398" ht="15.75" customHeight="1">
      <c r="H398" s="18"/>
    </row>
    <row r="399" ht="15.75" customHeight="1">
      <c r="H399" s="18"/>
    </row>
    <row r="400" ht="15.75" customHeight="1">
      <c r="H400" s="18"/>
    </row>
    <row r="401" ht="15.75" customHeight="1">
      <c r="H401" s="18"/>
    </row>
    <row r="402" ht="15.75" customHeight="1">
      <c r="H402" s="18"/>
    </row>
    <row r="403" ht="15.75" customHeight="1">
      <c r="H403" s="18"/>
    </row>
    <row r="404" ht="15.75" customHeight="1">
      <c r="H404" s="18"/>
    </row>
    <row r="405" ht="15.75" customHeight="1">
      <c r="H405" s="18"/>
    </row>
    <row r="406" ht="15.75" customHeight="1">
      <c r="H406" s="18"/>
    </row>
    <row r="407" ht="15.75" customHeight="1">
      <c r="H407" s="18"/>
    </row>
    <row r="408" ht="15.75" customHeight="1">
      <c r="H408" s="18"/>
    </row>
    <row r="409" ht="15.75" customHeight="1">
      <c r="H409" s="18"/>
    </row>
    <row r="410" ht="15.75" customHeight="1">
      <c r="H410" s="18"/>
    </row>
    <row r="411" ht="15.75" customHeight="1">
      <c r="H411" s="18"/>
    </row>
    <row r="412" ht="15.75" customHeight="1">
      <c r="H412" s="18"/>
    </row>
    <row r="413" ht="15.75" customHeight="1">
      <c r="H413" s="18"/>
    </row>
    <row r="414" ht="15.75" customHeight="1">
      <c r="H414" s="18"/>
    </row>
    <row r="415" ht="15.75" customHeight="1">
      <c r="H415" s="18"/>
    </row>
    <row r="416" ht="15.75" customHeight="1">
      <c r="H416" s="18"/>
    </row>
    <row r="417" ht="15.75" customHeight="1">
      <c r="H417" s="18"/>
    </row>
    <row r="418" ht="15.75" customHeight="1">
      <c r="H418" s="18"/>
    </row>
    <row r="419" ht="15.75" customHeight="1">
      <c r="H419" s="18"/>
    </row>
    <row r="420" ht="15.75" customHeight="1">
      <c r="H420" s="18"/>
    </row>
    <row r="421" ht="15.75" customHeight="1">
      <c r="H421" s="18"/>
    </row>
    <row r="422" ht="15.75" customHeight="1">
      <c r="H422" s="18"/>
    </row>
    <row r="423" ht="15.75" customHeight="1">
      <c r="H423" s="18"/>
    </row>
    <row r="424" ht="15.75" customHeight="1">
      <c r="H424" s="18"/>
    </row>
    <row r="425" ht="15.75" customHeight="1">
      <c r="H425" s="18"/>
    </row>
    <row r="426" ht="15.75" customHeight="1">
      <c r="H426" s="18"/>
    </row>
    <row r="427" ht="15.75" customHeight="1">
      <c r="H427" s="18"/>
    </row>
    <row r="428" ht="15.75" customHeight="1">
      <c r="H428" s="18"/>
    </row>
    <row r="429" ht="15.75" customHeight="1">
      <c r="H429" s="18"/>
    </row>
    <row r="430" ht="15.75" customHeight="1">
      <c r="H430" s="18"/>
    </row>
    <row r="431" ht="15.75" customHeight="1">
      <c r="H431" s="18"/>
    </row>
    <row r="432" ht="15.75" customHeight="1">
      <c r="H432" s="18"/>
    </row>
    <row r="433" ht="15.75" customHeight="1">
      <c r="H433" s="18"/>
    </row>
    <row r="434" ht="15.75" customHeight="1">
      <c r="H434" s="18"/>
    </row>
    <row r="435" ht="15.75" customHeight="1">
      <c r="H435" s="18"/>
    </row>
    <row r="436" ht="15.75" customHeight="1">
      <c r="H436" s="18"/>
    </row>
    <row r="437" ht="15.75" customHeight="1">
      <c r="H437" s="18"/>
    </row>
    <row r="438" ht="15.75" customHeight="1">
      <c r="H438" s="18"/>
    </row>
    <row r="439" ht="15.75" customHeight="1">
      <c r="H439" s="18"/>
    </row>
    <row r="440" ht="15.75" customHeight="1">
      <c r="H440" s="18"/>
    </row>
    <row r="441" ht="15.75" customHeight="1">
      <c r="H441" s="18"/>
    </row>
    <row r="442" ht="15.75" customHeight="1">
      <c r="H442" s="18"/>
    </row>
    <row r="443" ht="15.75" customHeight="1">
      <c r="H443" s="18"/>
    </row>
    <row r="444" ht="15.75" customHeight="1">
      <c r="H444" s="18"/>
    </row>
    <row r="445" ht="15.75" customHeight="1">
      <c r="H445" s="18"/>
    </row>
    <row r="446" ht="15.75" customHeight="1">
      <c r="H446" s="18"/>
    </row>
    <row r="447" ht="15.75" customHeight="1">
      <c r="H447" s="18"/>
    </row>
    <row r="448" ht="15.75" customHeight="1">
      <c r="H448" s="18"/>
    </row>
    <row r="449" ht="15.75" customHeight="1">
      <c r="H449" s="18"/>
    </row>
    <row r="450" ht="15.75" customHeight="1">
      <c r="H450" s="18"/>
    </row>
    <row r="451" ht="15.75" customHeight="1">
      <c r="H451" s="18"/>
    </row>
    <row r="452" ht="15.75" customHeight="1">
      <c r="H452" s="18"/>
    </row>
    <row r="453" ht="15.75" customHeight="1">
      <c r="H453" s="18"/>
    </row>
    <row r="454" ht="15.75" customHeight="1">
      <c r="H454" s="18"/>
    </row>
    <row r="455" ht="15.75" customHeight="1">
      <c r="H455" s="18"/>
    </row>
    <row r="456" ht="15.75" customHeight="1">
      <c r="H456" s="18"/>
    </row>
    <row r="457" ht="15.75" customHeight="1">
      <c r="H457" s="18"/>
    </row>
    <row r="458" ht="15.75" customHeight="1">
      <c r="H458" s="18"/>
    </row>
    <row r="459" ht="15.75" customHeight="1">
      <c r="H459" s="18"/>
    </row>
    <row r="460" ht="15.75" customHeight="1">
      <c r="H460" s="18"/>
    </row>
    <row r="461" ht="15.75" customHeight="1">
      <c r="H461" s="18"/>
    </row>
    <row r="462" ht="15.75" customHeight="1">
      <c r="H462" s="18"/>
    </row>
    <row r="463" ht="15.75" customHeight="1">
      <c r="H463" s="18"/>
    </row>
    <row r="464" ht="15.75" customHeight="1">
      <c r="H464" s="18"/>
    </row>
    <row r="465" ht="15.75" customHeight="1">
      <c r="H465" s="18"/>
    </row>
    <row r="466" ht="15.75" customHeight="1">
      <c r="H466" s="18"/>
    </row>
    <row r="467" ht="15.75" customHeight="1">
      <c r="H467" s="18"/>
    </row>
    <row r="468" ht="15.75" customHeight="1">
      <c r="H468" s="18"/>
    </row>
    <row r="469" ht="15.75" customHeight="1">
      <c r="H469" s="18"/>
    </row>
    <row r="470" ht="15.75" customHeight="1">
      <c r="H470" s="18"/>
    </row>
    <row r="471" ht="15.75" customHeight="1">
      <c r="H471" s="18"/>
    </row>
    <row r="472" ht="15.75" customHeight="1">
      <c r="H472" s="18"/>
    </row>
    <row r="473" ht="15.75" customHeight="1">
      <c r="H473" s="18"/>
    </row>
    <row r="474" ht="15.75" customHeight="1">
      <c r="H474" s="18"/>
    </row>
    <row r="475" ht="15.75" customHeight="1">
      <c r="H475" s="18"/>
    </row>
    <row r="476" ht="15.75" customHeight="1">
      <c r="H476" s="18"/>
    </row>
    <row r="477" ht="15.75" customHeight="1">
      <c r="H477" s="18"/>
    </row>
    <row r="478" ht="15.75" customHeight="1">
      <c r="H478" s="18"/>
    </row>
    <row r="479" ht="15.75" customHeight="1">
      <c r="H479" s="18"/>
    </row>
    <row r="480" ht="15.75" customHeight="1">
      <c r="H480" s="18"/>
    </row>
    <row r="481" ht="15.75" customHeight="1">
      <c r="H481" s="18"/>
    </row>
    <row r="482" ht="15.75" customHeight="1">
      <c r="H482" s="18"/>
    </row>
    <row r="483" ht="15.75" customHeight="1">
      <c r="H483" s="18"/>
    </row>
    <row r="484" ht="15.75" customHeight="1">
      <c r="H484" s="18"/>
    </row>
    <row r="485" ht="15.75" customHeight="1">
      <c r="H485" s="18"/>
    </row>
    <row r="486" ht="15.75" customHeight="1">
      <c r="H486" s="18"/>
    </row>
    <row r="487" ht="15.75" customHeight="1">
      <c r="H487" s="18"/>
    </row>
    <row r="488" ht="15.75" customHeight="1">
      <c r="H488" s="18"/>
    </row>
    <row r="489" ht="15.75" customHeight="1">
      <c r="H489" s="18"/>
    </row>
    <row r="490" ht="15.75" customHeight="1">
      <c r="H490" s="18"/>
    </row>
    <row r="491" ht="15.75" customHeight="1">
      <c r="H491" s="18"/>
    </row>
    <row r="492" ht="15.75" customHeight="1">
      <c r="H492" s="18"/>
    </row>
    <row r="493" ht="15.75" customHeight="1">
      <c r="H493" s="18"/>
    </row>
    <row r="494" ht="15.75" customHeight="1">
      <c r="H494" s="18"/>
    </row>
    <row r="495" ht="15.75" customHeight="1">
      <c r="H495" s="18"/>
    </row>
    <row r="496" ht="15.75" customHeight="1">
      <c r="H496" s="18"/>
    </row>
    <row r="497" ht="15.75" customHeight="1">
      <c r="H497" s="18"/>
    </row>
    <row r="498" ht="15.75" customHeight="1">
      <c r="H498" s="18"/>
    </row>
    <row r="499" ht="15.75" customHeight="1">
      <c r="H499" s="18"/>
    </row>
    <row r="500" ht="15.75" customHeight="1">
      <c r="H500" s="18"/>
    </row>
    <row r="501" ht="15.75" customHeight="1">
      <c r="H501" s="18"/>
    </row>
    <row r="502" ht="15.75" customHeight="1">
      <c r="H502" s="18"/>
    </row>
    <row r="503" ht="15.75" customHeight="1">
      <c r="H503" s="18"/>
    </row>
    <row r="504" ht="15.75" customHeight="1">
      <c r="H504" s="18"/>
    </row>
    <row r="505" ht="15.75" customHeight="1">
      <c r="H505" s="18"/>
    </row>
    <row r="506" ht="15.75" customHeight="1">
      <c r="H506" s="18"/>
    </row>
    <row r="507" ht="15.75" customHeight="1">
      <c r="H507" s="18"/>
    </row>
    <row r="508" ht="15.75" customHeight="1">
      <c r="H508" s="18"/>
    </row>
    <row r="509" ht="15.75" customHeight="1">
      <c r="H509" s="18"/>
    </row>
    <row r="510" ht="15.75" customHeight="1">
      <c r="H510" s="18"/>
    </row>
    <row r="511" ht="15.75" customHeight="1">
      <c r="H511" s="18"/>
    </row>
    <row r="512" ht="15.75" customHeight="1">
      <c r="H512" s="18"/>
    </row>
    <row r="513" ht="15.75" customHeight="1">
      <c r="H513" s="18"/>
    </row>
    <row r="514" ht="15.75" customHeight="1">
      <c r="H514" s="18"/>
    </row>
    <row r="515" ht="15.75" customHeight="1">
      <c r="H515" s="18"/>
    </row>
    <row r="516" ht="15.75" customHeight="1">
      <c r="H516" s="18"/>
    </row>
    <row r="517" ht="15.75" customHeight="1">
      <c r="H517" s="18"/>
    </row>
    <row r="518" ht="15.75" customHeight="1">
      <c r="H518" s="18"/>
    </row>
    <row r="519" ht="15.75" customHeight="1">
      <c r="H519" s="18"/>
    </row>
    <row r="520" ht="15.75" customHeight="1">
      <c r="H520" s="18"/>
    </row>
    <row r="521" ht="15.75" customHeight="1">
      <c r="H521" s="18"/>
    </row>
    <row r="522" ht="15.75" customHeight="1">
      <c r="H522" s="18"/>
    </row>
    <row r="523" ht="15.75" customHeight="1">
      <c r="H523" s="18"/>
    </row>
    <row r="524" ht="15.75" customHeight="1">
      <c r="H524" s="18"/>
    </row>
    <row r="525" ht="15.75" customHeight="1">
      <c r="H525" s="18"/>
    </row>
    <row r="526" ht="15.75" customHeight="1">
      <c r="H526" s="18"/>
    </row>
    <row r="527" ht="15.75" customHeight="1">
      <c r="H527" s="18"/>
    </row>
    <row r="528" ht="15.75" customHeight="1">
      <c r="H528" s="18"/>
    </row>
    <row r="529" ht="15.75" customHeight="1">
      <c r="H529" s="18"/>
    </row>
    <row r="530" ht="15.75" customHeight="1">
      <c r="H530" s="18"/>
    </row>
    <row r="531" ht="15.75" customHeight="1">
      <c r="H531" s="18"/>
    </row>
    <row r="532" ht="15.75" customHeight="1">
      <c r="H532" s="18"/>
    </row>
    <row r="533" ht="15.75" customHeight="1">
      <c r="H533" s="18"/>
    </row>
    <row r="534" ht="15.75" customHeight="1">
      <c r="H534" s="18"/>
    </row>
    <row r="535" ht="15.75" customHeight="1">
      <c r="H535" s="18"/>
    </row>
    <row r="536" ht="15.75" customHeight="1">
      <c r="H536" s="18"/>
    </row>
    <row r="537" ht="15.75" customHeight="1">
      <c r="H537" s="18"/>
    </row>
    <row r="538" ht="15.75" customHeight="1">
      <c r="H538" s="18"/>
    </row>
    <row r="539" ht="15.75" customHeight="1">
      <c r="H539" s="18"/>
    </row>
    <row r="540" ht="15.75" customHeight="1">
      <c r="H540" s="18"/>
    </row>
    <row r="541" ht="15.75" customHeight="1">
      <c r="H541" s="18"/>
    </row>
    <row r="542" ht="15.75" customHeight="1">
      <c r="H542" s="18"/>
    </row>
    <row r="543" ht="15.75" customHeight="1">
      <c r="H543" s="18"/>
    </row>
    <row r="544" ht="15.75" customHeight="1">
      <c r="H544" s="18"/>
    </row>
    <row r="545" ht="15.75" customHeight="1">
      <c r="H545" s="18"/>
    </row>
    <row r="546" ht="15.75" customHeight="1">
      <c r="H546" s="18"/>
    </row>
    <row r="547" ht="15.75" customHeight="1">
      <c r="H547" s="18"/>
    </row>
    <row r="548" ht="15.75" customHeight="1">
      <c r="H548" s="18"/>
    </row>
    <row r="549" ht="15.75" customHeight="1">
      <c r="H549" s="18"/>
    </row>
    <row r="550" ht="15.75" customHeight="1">
      <c r="H550" s="18"/>
    </row>
    <row r="551" ht="15.75" customHeight="1">
      <c r="H551" s="18"/>
    </row>
    <row r="552" ht="15.75" customHeight="1">
      <c r="H552" s="18"/>
    </row>
    <row r="553" ht="15.75" customHeight="1">
      <c r="H553" s="18"/>
    </row>
    <row r="554" ht="15.75" customHeight="1">
      <c r="H554" s="18"/>
    </row>
    <row r="555" ht="15.75" customHeight="1">
      <c r="H555" s="18"/>
    </row>
    <row r="556" ht="15.75" customHeight="1">
      <c r="H556" s="18"/>
    </row>
    <row r="557" ht="15.75" customHeight="1">
      <c r="H557" s="18"/>
    </row>
    <row r="558" ht="15.75" customHeight="1">
      <c r="H558" s="18"/>
    </row>
    <row r="559" ht="15.75" customHeight="1">
      <c r="H559" s="18"/>
    </row>
    <row r="560" ht="15.75" customHeight="1">
      <c r="H560" s="18"/>
    </row>
    <row r="561" ht="15.75" customHeight="1">
      <c r="H561" s="18"/>
    </row>
    <row r="562" ht="15.75" customHeight="1">
      <c r="H562" s="18"/>
    </row>
    <row r="563" ht="15.75" customHeight="1">
      <c r="H563" s="18"/>
    </row>
    <row r="564" ht="15.75" customHeight="1">
      <c r="H564" s="18"/>
    </row>
    <row r="565" ht="15.75" customHeight="1">
      <c r="H565" s="18"/>
    </row>
    <row r="566" ht="15.75" customHeight="1">
      <c r="H566" s="18"/>
    </row>
    <row r="567" ht="15.75" customHeight="1">
      <c r="H567" s="18"/>
    </row>
    <row r="568" ht="15.75" customHeight="1">
      <c r="H568" s="18"/>
    </row>
    <row r="569" ht="15.75" customHeight="1">
      <c r="H569" s="18"/>
    </row>
    <row r="570" ht="15.75" customHeight="1">
      <c r="H570" s="18"/>
    </row>
    <row r="571" ht="15.75" customHeight="1">
      <c r="H571" s="18"/>
    </row>
    <row r="572" ht="15.75" customHeight="1">
      <c r="H572" s="18"/>
    </row>
    <row r="573" ht="15.75" customHeight="1">
      <c r="H573" s="18"/>
    </row>
    <row r="574" ht="15.75" customHeight="1">
      <c r="H574" s="18"/>
    </row>
    <row r="575" ht="15.75" customHeight="1">
      <c r="H575" s="18"/>
    </row>
    <row r="576" ht="15.75" customHeight="1">
      <c r="H576" s="18"/>
    </row>
    <row r="577" ht="15.75" customHeight="1">
      <c r="H577" s="18"/>
    </row>
    <row r="578" ht="15.75" customHeight="1">
      <c r="H578" s="18"/>
    </row>
    <row r="579" ht="15.75" customHeight="1">
      <c r="H579" s="18"/>
    </row>
    <row r="580" ht="15.75" customHeight="1">
      <c r="H580" s="18"/>
    </row>
    <row r="581" ht="15.75" customHeight="1">
      <c r="H581" s="18"/>
    </row>
    <row r="582" ht="15.75" customHeight="1">
      <c r="H582" s="18"/>
    </row>
    <row r="583" ht="15.75" customHeight="1">
      <c r="H583" s="18"/>
    </row>
    <row r="584" ht="15.75" customHeight="1">
      <c r="H584" s="18"/>
    </row>
    <row r="585" ht="15.75" customHeight="1">
      <c r="H585" s="18"/>
    </row>
    <row r="586" ht="15.75" customHeight="1">
      <c r="H586" s="18"/>
    </row>
    <row r="587" ht="15.75" customHeight="1">
      <c r="H587" s="18"/>
    </row>
    <row r="588" ht="15.75" customHeight="1">
      <c r="H588" s="18"/>
    </row>
    <row r="589" ht="15.75" customHeight="1">
      <c r="H589" s="18"/>
    </row>
    <row r="590" ht="15.75" customHeight="1">
      <c r="H590" s="18"/>
    </row>
    <row r="591" ht="15.75" customHeight="1">
      <c r="H591" s="18"/>
    </row>
    <row r="592" ht="15.75" customHeight="1">
      <c r="H592" s="18"/>
    </row>
    <row r="593" ht="15.75" customHeight="1">
      <c r="H593" s="18"/>
    </row>
    <row r="594" ht="15.75" customHeight="1">
      <c r="H594" s="18"/>
    </row>
    <row r="595" ht="15.75" customHeight="1">
      <c r="H595" s="18"/>
    </row>
    <row r="596" ht="15.75" customHeight="1">
      <c r="H596" s="18"/>
    </row>
    <row r="597" ht="15.75" customHeight="1">
      <c r="H597" s="18"/>
    </row>
    <row r="598" ht="15.75" customHeight="1">
      <c r="H598" s="18"/>
    </row>
    <row r="599" ht="15.75" customHeight="1">
      <c r="H599" s="18"/>
    </row>
    <row r="600" ht="15.75" customHeight="1">
      <c r="H600" s="18"/>
    </row>
    <row r="601" ht="15.75" customHeight="1">
      <c r="H601" s="18"/>
    </row>
    <row r="602" ht="15.75" customHeight="1">
      <c r="H602" s="18"/>
    </row>
    <row r="603" ht="15.75" customHeight="1">
      <c r="H603" s="18"/>
    </row>
    <row r="604" ht="15.75" customHeight="1">
      <c r="H604" s="18"/>
    </row>
    <row r="605" ht="15.75" customHeight="1">
      <c r="H605" s="18"/>
    </row>
    <row r="606" ht="15.75" customHeight="1">
      <c r="H606" s="18"/>
    </row>
    <row r="607" ht="15.75" customHeight="1">
      <c r="H607" s="18"/>
    </row>
    <row r="608" ht="15.75" customHeight="1">
      <c r="H608" s="18"/>
    </row>
    <row r="609" ht="15.75" customHeight="1">
      <c r="H609" s="18"/>
    </row>
    <row r="610" ht="15.75" customHeight="1">
      <c r="H610" s="18"/>
    </row>
    <row r="611" ht="15.75" customHeight="1">
      <c r="H611" s="18"/>
    </row>
    <row r="612" ht="15.75" customHeight="1">
      <c r="H612" s="18"/>
    </row>
    <row r="613" ht="15.75" customHeight="1">
      <c r="H613" s="18"/>
    </row>
    <row r="614" ht="15.75" customHeight="1">
      <c r="H614" s="18"/>
    </row>
    <row r="615" ht="15.75" customHeight="1">
      <c r="H615" s="18"/>
    </row>
    <row r="616" ht="15.75" customHeight="1">
      <c r="H616" s="18"/>
    </row>
    <row r="617" ht="15.75" customHeight="1">
      <c r="H617" s="18"/>
    </row>
    <row r="618" ht="15.75" customHeight="1">
      <c r="H618" s="18"/>
    </row>
    <row r="619" ht="15.75" customHeight="1">
      <c r="H619" s="18"/>
    </row>
    <row r="620" ht="15.75" customHeight="1">
      <c r="H620" s="18"/>
    </row>
    <row r="621" ht="15.75" customHeight="1">
      <c r="H621" s="18"/>
    </row>
    <row r="622" ht="15.75" customHeight="1">
      <c r="H622" s="18"/>
    </row>
    <row r="623" ht="15.75" customHeight="1">
      <c r="H623" s="18"/>
    </row>
    <row r="624" ht="15.75" customHeight="1">
      <c r="H624" s="18"/>
    </row>
    <row r="625" ht="15.75" customHeight="1">
      <c r="H625" s="18"/>
    </row>
    <row r="626" ht="15.75" customHeight="1">
      <c r="H626" s="18"/>
    </row>
    <row r="627" ht="15.75" customHeight="1">
      <c r="H627" s="18"/>
    </row>
    <row r="628" ht="15.75" customHeight="1">
      <c r="H628" s="18"/>
    </row>
    <row r="629" ht="15.75" customHeight="1">
      <c r="H629" s="18"/>
    </row>
    <row r="630" ht="15.75" customHeight="1">
      <c r="H630" s="18"/>
    </row>
    <row r="631" ht="15.75" customHeight="1">
      <c r="H631" s="18"/>
    </row>
    <row r="632" ht="15.75" customHeight="1">
      <c r="H632" s="18"/>
    </row>
    <row r="633" ht="15.75" customHeight="1">
      <c r="H633" s="18"/>
    </row>
    <row r="634" ht="15.75" customHeight="1">
      <c r="H634" s="18"/>
    </row>
    <row r="635" ht="15.75" customHeight="1">
      <c r="H635" s="18"/>
    </row>
    <row r="636" ht="15.75" customHeight="1">
      <c r="H636" s="18"/>
    </row>
    <row r="637" ht="15.75" customHeight="1">
      <c r="H637" s="18"/>
    </row>
    <row r="638" ht="15.75" customHeight="1">
      <c r="H638" s="18"/>
    </row>
    <row r="639" ht="15.75" customHeight="1">
      <c r="H639" s="18"/>
    </row>
    <row r="640" ht="15.75" customHeight="1">
      <c r="H640" s="18"/>
    </row>
    <row r="641" ht="15.75" customHeight="1">
      <c r="H641" s="18"/>
    </row>
    <row r="642" ht="15.75" customHeight="1">
      <c r="H642" s="18"/>
    </row>
    <row r="643" ht="15.75" customHeight="1">
      <c r="H643" s="18"/>
    </row>
    <row r="644" ht="15.75" customHeight="1">
      <c r="H644" s="18"/>
    </row>
    <row r="645" ht="15.75" customHeight="1">
      <c r="H645" s="18"/>
    </row>
    <row r="646" ht="15.75" customHeight="1">
      <c r="H646" s="18"/>
    </row>
    <row r="647" ht="15.75" customHeight="1">
      <c r="H647" s="18"/>
    </row>
    <row r="648" ht="15.75" customHeight="1">
      <c r="H648" s="18"/>
    </row>
    <row r="649" ht="15.75" customHeight="1">
      <c r="H649" s="18"/>
    </row>
    <row r="650" ht="15.75" customHeight="1">
      <c r="H650" s="18"/>
    </row>
    <row r="651" ht="15.75" customHeight="1">
      <c r="H651" s="18"/>
    </row>
    <row r="652" ht="15.75" customHeight="1">
      <c r="H652" s="18"/>
    </row>
    <row r="653" ht="15.75" customHeight="1">
      <c r="H653" s="18"/>
    </row>
    <row r="654" ht="15.75" customHeight="1">
      <c r="H654" s="18"/>
    </row>
    <row r="655" ht="15.75" customHeight="1">
      <c r="H655" s="18"/>
    </row>
    <row r="656" ht="15.75" customHeight="1">
      <c r="H656" s="18"/>
    </row>
    <row r="657" ht="15.75" customHeight="1">
      <c r="H657" s="18"/>
    </row>
    <row r="658" ht="15.75" customHeight="1">
      <c r="H658" s="18"/>
    </row>
    <row r="659" ht="15.75" customHeight="1">
      <c r="H659" s="18"/>
    </row>
    <row r="660" ht="15.75" customHeight="1">
      <c r="H660" s="18"/>
    </row>
    <row r="661" ht="15.75" customHeight="1">
      <c r="H661" s="18"/>
    </row>
    <row r="662" ht="15.75" customHeight="1">
      <c r="H662" s="18"/>
    </row>
    <row r="663" ht="15.75" customHeight="1">
      <c r="H663" s="18"/>
    </row>
    <row r="664" ht="15.75" customHeight="1">
      <c r="H664" s="18"/>
    </row>
    <row r="665" ht="15.75" customHeight="1">
      <c r="H665" s="18"/>
    </row>
    <row r="666" ht="15.75" customHeight="1">
      <c r="H666" s="18"/>
    </row>
    <row r="667" ht="15.75" customHeight="1">
      <c r="H667" s="18"/>
    </row>
    <row r="668" ht="15.75" customHeight="1">
      <c r="H668" s="18"/>
    </row>
    <row r="669" ht="15.75" customHeight="1">
      <c r="H669" s="18"/>
    </row>
    <row r="670" ht="15.75" customHeight="1">
      <c r="H670" s="18"/>
    </row>
    <row r="671" ht="15.75" customHeight="1">
      <c r="H671" s="18"/>
    </row>
    <row r="672" ht="15.75" customHeight="1">
      <c r="H672" s="18"/>
    </row>
    <row r="673" ht="15.75" customHeight="1">
      <c r="H673" s="18"/>
    </row>
    <row r="674" ht="15.75" customHeight="1">
      <c r="H674" s="18"/>
    </row>
    <row r="675" ht="15.75" customHeight="1">
      <c r="H675" s="18"/>
    </row>
    <row r="676" ht="15.75" customHeight="1">
      <c r="H676" s="18"/>
    </row>
    <row r="677" ht="15.75" customHeight="1">
      <c r="H677" s="18"/>
    </row>
    <row r="678" ht="15.75" customHeight="1">
      <c r="H678" s="18"/>
    </row>
    <row r="679" ht="15.75" customHeight="1">
      <c r="H679" s="18"/>
    </row>
    <row r="680" ht="15.75" customHeight="1">
      <c r="H680" s="18"/>
    </row>
    <row r="681" ht="15.75" customHeight="1">
      <c r="H681" s="18"/>
    </row>
    <row r="682" ht="15.75" customHeight="1">
      <c r="H682" s="18"/>
    </row>
    <row r="683" ht="15.75" customHeight="1">
      <c r="H683" s="18"/>
    </row>
    <row r="684" ht="15.75" customHeight="1">
      <c r="H684" s="18"/>
    </row>
    <row r="685" ht="15.75" customHeight="1">
      <c r="H685" s="18"/>
    </row>
    <row r="686" ht="15.75" customHeight="1">
      <c r="H686" s="18"/>
    </row>
    <row r="687" ht="15.75" customHeight="1">
      <c r="H687" s="18"/>
    </row>
    <row r="688" ht="15.75" customHeight="1">
      <c r="H688" s="18"/>
    </row>
    <row r="689" ht="15.75" customHeight="1">
      <c r="H689" s="18"/>
    </row>
    <row r="690" ht="15.75" customHeight="1">
      <c r="H690" s="18"/>
    </row>
    <row r="691" ht="15.75" customHeight="1">
      <c r="H691" s="18"/>
    </row>
    <row r="692" ht="15.75" customHeight="1">
      <c r="H692" s="18"/>
    </row>
    <row r="693" ht="15.75" customHeight="1">
      <c r="H693" s="18"/>
    </row>
    <row r="694" ht="15.75" customHeight="1">
      <c r="H694" s="18"/>
    </row>
    <row r="695" ht="15.75" customHeight="1">
      <c r="H695" s="18"/>
    </row>
    <row r="696" ht="15.75" customHeight="1">
      <c r="H696" s="18"/>
    </row>
    <row r="697" ht="15.75" customHeight="1">
      <c r="H697" s="18"/>
    </row>
    <row r="698" ht="15.75" customHeight="1">
      <c r="H698" s="18"/>
    </row>
    <row r="699" ht="15.75" customHeight="1">
      <c r="H699" s="18"/>
    </row>
    <row r="700" ht="15.75" customHeight="1">
      <c r="H700" s="18"/>
    </row>
    <row r="701" ht="15.75" customHeight="1">
      <c r="H701" s="18"/>
    </row>
    <row r="702" ht="15.75" customHeight="1">
      <c r="H702" s="18"/>
    </row>
    <row r="703" ht="15.75" customHeight="1">
      <c r="H703" s="18"/>
    </row>
    <row r="704" ht="15.75" customHeight="1">
      <c r="H704" s="18"/>
    </row>
    <row r="705" ht="15.75" customHeight="1">
      <c r="H705" s="18"/>
    </row>
    <row r="706" ht="15.75" customHeight="1">
      <c r="H706" s="18"/>
    </row>
    <row r="707" ht="15.75" customHeight="1">
      <c r="H707" s="18"/>
    </row>
    <row r="708" ht="15.75" customHeight="1">
      <c r="H708" s="18"/>
    </row>
    <row r="709" ht="15.75" customHeight="1">
      <c r="H709" s="18"/>
    </row>
    <row r="710" ht="15.75" customHeight="1">
      <c r="H710" s="18"/>
    </row>
    <row r="711" ht="15.75" customHeight="1">
      <c r="H711" s="18"/>
    </row>
    <row r="712" ht="15.75" customHeight="1">
      <c r="H712" s="18"/>
    </row>
    <row r="713" ht="15.75" customHeight="1">
      <c r="H713" s="18"/>
    </row>
    <row r="714" ht="15.75" customHeight="1">
      <c r="H714" s="18"/>
    </row>
    <row r="715" ht="15.75" customHeight="1">
      <c r="H715" s="18"/>
    </row>
    <row r="716" ht="15.75" customHeight="1">
      <c r="H716" s="18"/>
    </row>
    <row r="717" ht="15.75" customHeight="1">
      <c r="H717" s="18"/>
    </row>
    <row r="718" ht="15.75" customHeight="1">
      <c r="H718" s="18"/>
    </row>
    <row r="719" ht="15.75" customHeight="1">
      <c r="H719" s="18"/>
    </row>
    <row r="720" ht="15.75" customHeight="1">
      <c r="H720" s="18"/>
    </row>
    <row r="721" ht="15.75" customHeight="1">
      <c r="H721" s="18"/>
    </row>
    <row r="722" ht="15.75" customHeight="1">
      <c r="H722" s="18"/>
    </row>
    <row r="723" ht="15.75" customHeight="1">
      <c r="H723" s="18"/>
    </row>
    <row r="724" ht="15.75" customHeight="1">
      <c r="H724" s="18"/>
    </row>
    <row r="725" ht="15.75" customHeight="1">
      <c r="H725" s="18"/>
    </row>
    <row r="726" ht="15.75" customHeight="1">
      <c r="H726" s="18"/>
    </row>
    <row r="727" ht="15.75" customHeight="1">
      <c r="H727" s="18"/>
    </row>
    <row r="728" ht="15.75" customHeight="1">
      <c r="H728" s="18"/>
    </row>
    <row r="729" ht="15.75" customHeight="1">
      <c r="H729" s="18"/>
    </row>
    <row r="730" ht="15.75" customHeight="1">
      <c r="H730" s="18"/>
    </row>
    <row r="731" ht="15.75" customHeight="1">
      <c r="H731" s="18"/>
    </row>
    <row r="732" ht="15.75" customHeight="1">
      <c r="H732" s="18"/>
    </row>
    <row r="733" ht="15.75" customHeight="1">
      <c r="H733" s="18"/>
    </row>
    <row r="734" ht="15.75" customHeight="1">
      <c r="H734" s="18"/>
    </row>
    <row r="735" ht="15.75" customHeight="1">
      <c r="H735" s="18"/>
    </row>
    <row r="736" ht="15.75" customHeight="1">
      <c r="H736" s="18"/>
    </row>
    <row r="737" ht="15.75" customHeight="1">
      <c r="H737" s="18"/>
    </row>
    <row r="738" ht="15.75" customHeight="1">
      <c r="H738" s="18"/>
    </row>
    <row r="739" ht="15.75" customHeight="1">
      <c r="H739" s="18"/>
    </row>
    <row r="740" ht="15.75" customHeight="1">
      <c r="H740" s="18"/>
    </row>
    <row r="741" ht="15.75" customHeight="1">
      <c r="H741" s="18"/>
    </row>
    <row r="742" ht="15.75" customHeight="1">
      <c r="H742" s="18"/>
    </row>
    <row r="743" ht="15.75" customHeight="1">
      <c r="H743" s="18"/>
    </row>
    <row r="744" ht="15.75" customHeight="1">
      <c r="H744" s="18"/>
    </row>
    <row r="745" ht="15.75" customHeight="1">
      <c r="H745" s="18"/>
    </row>
    <row r="746" ht="15.75" customHeight="1">
      <c r="H746" s="18"/>
    </row>
    <row r="747" ht="15.75" customHeight="1">
      <c r="H747" s="18"/>
    </row>
    <row r="748" ht="15.75" customHeight="1">
      <c r="H748" s="18"/>
    </row>
    <row r="749" ht="15.75" customHeight="1">
      <c r="H749" s="18"/>
    </row>
    <row r="750" ht="15.75" customHeight="1">
      <c r="H750" s="18"/>
    </row>
    <row r="751" ht="15.75" customHeight="1">
      <c r="H751" s="18"/>
    </row>
    <row r="752" ht="15.75" customHeight="1">
      <c r="H752" s="18"/>
    </row>
    <row r="753" ht="15.75" customHeight="1">
      <c r="H753" s="18"/>
    </row>
    <row r="754" ht="15.75" customHeight="1">
      <c r="H754" s="18"/>
    </row>
    <row r="755" ht="15.75" customHeight="1">
      <c r="H755" s="18"/>
    </row>
    <row r="756" ht="15.75" customHeight="1">
      <c r="H756" s="18"/>
    </row>
    <row r="757" ht="15.75" customHeight="1">
      <c r="H757" s="18"/>
    </row>
    <row r="758" ht="15.75" customHeight="1">
      <c r="H758" s="18"/>
    </row>
    <row r="759" ht="15.75" customHeight="1">
      <c r="H759" s="18"/>
    </row>
    <row r="760" ht="15.75" customHeight="1">
      <c r="H760" s="18"/>
    </row>
    <row r="761" ht="15.75" customHeight="1">
      <c r="H761" s="18"/>
    </row>
    <row r="762" ht="15.75" customHeight="1">
      <c r="H762" s="18"/>
    </row>
    <row r="763" ht="15.75" customHeight="1">
      <c r="H763" s="18"/>
    </row>
    <row r="764" ht="15.75" customHeight="1">
      <c r="H764" s="18"/>
    </row>
    <row r="765" ht="15.75" customHeight="1">
      <c r="H765" s="18"/>
    </row>
    <row r="766" ht="15.75" customHeight="1">
      <c r="H766" s="18"/>
    </row>
    <row r="767" ht="15.75" customHeight="1">
      <c r="H767" s="18"/>
    </row>
    <row r="768" ht="15.75" customHeight="1">
      <c r="H768" s="18"/>
    </row>
    <row r="769" ht="15.75" customHeight="1">
      <c r="H769" s="18"/>
    </row>
    <row r="770" ht="15.75" customHeight="1">
      <c r="H770" s="18"/>
    </row>
    <row r="771" ht="15.75" customHeight="1">
      <c r="H771" s="18"/>
    </row>
    <row r="772" ht="15.75" customHeight="1">
      <c r="H772" s="18"/>
    </row>
    <row r="773" ht="15.75" customHeight="1">
      <c r="H773" s="18"/>
    </row>
    <row r="774" ht="15.75" customHeight="1">
      <c r="H774" s="18"/>
    </row>
    <row r="775" ht="15.75" customHeight="1">
      <c r="H775" s="18"/>
    </row>
    <row r="776" ht="15.75" customHeight="1">
      <c r="H776" s="18"/>
    </row>
    <row r="777" ht="15.75" customHeight="1">
      <c r="H777" s="18"/>
    </row>
    <row r="778" ht="15.75" customHeight="1">
      <c r="H778" s="18"/>
    </row>
    <row r="779" ht="15.75" customHeight="1">
      <c r="H779" s="18"/>
    </row>
    <row r="780" ht="15.75" customHeight="1">
      <c r="H780" s="18"/>
    </row>
    <row r="781" ht="15.75" customHeight="1">
      <c r="H781" s="18"/>
    </row>
    <row r="782" ht="15.75" customHeight="1">
      <c r="H782" s="18"/>
    </row>
    <row r="783" ht="15.75" customHeight="1">
      <c r="H783" s="18"/>
    </row>
    <row r="784" ht="15.75" customHeight="1">
      <c r="H784" s="18"/>
    </row>
    <row r="785" ht="15.75" customHeight="1">
      <c r="H785" s="18"/>
    </row>
    <row r="786" ht="15.75" customHeight="1">
      <c r="H786" s="18"/>
    </row>
    <row r="787" ht="15.75" customHeight="1">
      <c r="H787" s="18"/>
    </row>
    <row r="788" ht="15.75" customHeight="1">
      <c r="H788" s="18"/>
    </row>
    <row r="789" ht="15.75" customHeight="1">
      <c r="H789" s="18"/>
    </row>
    <row r="790" ht="15.75" customHeight="1">
      <c r="H790" s="18"/>
    </row>
    <row r="791" ht="15.75" customHeight="1">
      <c r="H791" s="18"/>
    </row>
    <row r="792" ht="15.75" customHeight="1">
      <c r="H792" s="18"/>
    </row>
    <row r="793" ht="15.75" customHeight="1">
      <c r="H793" s="18"/>
    </row>
    <row r="794" ht="15.75" customHeight="1">
      <c r="H794" s="18"/>
    </row>
    <row r="795" ht="15.75" customHeight="1">
      <c r="H795" s="18"/>
    </row>
    <row r="796" ht="15.75" customHeight="1">
      <c r="H796" s="18"/>
    </row>
    <row r="797" ht="15.75" customHeight="1">
      <c r="H797" s="18"/>
    </row>
    <row r="798" ht="15.75" customHeight="1">
      <c r="H798" s="18"/>
    </row>
    <row r="799" ht="15.75" customHeight="1">
      <c r="H799" s="18"/>
    </row>
    <row r="800" ht="15.75" customHeight="1">
      <c r="H800" s="18"/>
    </row>
    <row r="801" ht="15.75" customHeight="1">
      <c r="H801" s="18"/>
    </row>
    <row r="802" ht="15.75" customHeight="1">
      <c r="H802" s="18"/>
    </row>
    <row r="803" ht="15.75" customHeight="1">
      <c r="H803" s="18"/>
    </row>
    <row r="804" ht="15.75" customHeight="1">
      <c r="H804" s="18"/>
    </row>
    <row r="805" ht="15.75" customHeight="1">
      <c r="H805" s="18"/>
    </row>
    <row r="806" ht="15.75" customHeight="1">
      <c r="H806" s="18"/>
    </row>
    <row r="807" ht="15.75" customHeight="1">
      <c r="H807" s="18"/>
    </row>
    <row r="808" ht="15.75" customHeight="1">
      <c r="H808" s="18"/>
    </row>
    <row r="809" ht="15.75" customHeight="1">
      <c r="H809" s="18"/>
    </row>
    <row r="810" ht="15.75" customHeight="1">
      <c r="H810" s="18"/>
    </row>
    <row r="811" ht="15.75" customHeight="1">
      <c r="H811" s="18"/>
    </row>
    <row r="812" ht="15.75" customHeight="1">
      <c r="H812" s="18"/>
    </row>
    <row r="813" ht="15.75" customHeight="1">
      <c r="H813" s="18"/>
    </row>
    <row r="814" ht="15.75" customHeight="1">
      <c r="H814" s="18"/>
    </row>
    <row r="815" ht="15.75" customHeight="1">
      <c r="H815" s="18"/>
    </row>
    <row r="816" ht="15.75" customHeight="1">
      <c r="H816" s="18"/>
    </row>
    <row r="817" ht="15.75" customHeight="1">
      <c r="H817" s="18"/>
    </row>
    <row r="818" ht="15.75" customHeight="1">
      <c r="H818" s="18"/>
    </row>
    <row r="819" ht="15.75" customHeight="1">
      <c r="H819" s="18"/>
    </row>
    <row r="820" ht="15.75" customHeight="1">
      <c r="H820" s="18"/>
    </row>
    <row r="821" ht="15.75" customHeight="1">
      <c r="H821" s="18"/>
    </row>
    <row r="822" ht="15.75" customHeight="1">
      <c r="H822" s="18"/>
    </row>
    <row r="823" ht="15.75" customHeight="1">
      <c r="H823" s="18"/>
    </row>
    <row r="824" ht="15.75" customHeight="1">
      <c r="H824" s="18"/>
    </row>
    <row r="825" ht="15.75" customHeight="1">
      <c r="H825" s="18"/>
    </row>
    <row r="826" ht="15.75" customHeight="1">
      <c r="H826" s="18"/>
    </row>
    <row r="827" ht="15.75" customHeight="1">
      <c r="H827" s="18"/>
    </row>
    <row r="828" ht="15.75" customHeight="1">
      <c r="H828" s="18"/>
    </row>
    <row r="829" ht="15.75" customHeight="1">
      <c r="H829" s="18"/>
    </row>
    <row r="830" ht="15.75" customHeight="1">
      <c r="H830" s="18"/>
    </row>
    <row r="831" ht="15.75" customHeight="1">
      <c r="H831" s="18"/>
    </row>
    <row r="832" ht="15.75" customHeight="1">
      <c r="H832" s="18"/>
    </row>
    <row r="833" ht="15.75" customHeight="1">
      <c r="H833" s="18"/>
    </row>
    <row r="834" ht="15.75" customHeight="1">
      <c r="H834" s="18"/>
    </row>
    <row r="835" ht="15.75" customHeight="1">
      <c r="H835" s="18"/>
    </row>
    <row r="836" ht="15.75" customHeight="1">
      <c r="H836" s="18"/>
    </row>
    <row r="837" ht="15.75" customHeight="1">
      <c r="H837" s="18"/>
    </row>
    <row r="838" ht="15.75" customHeight="1">
      <c r="H838" s="18"/>
    </row>
    <row r="839" ht="15.75" customHeight="1">
      <c r="H839" s="18"/>
    </row>
    <row r="840" ht="15.75" customHeight="1">
      <c r="H840" s="18"/>
    </row>
    <row r="841" ht="15.75" customHeight="1">
      <c r="H841" s="18"/>
    </row>
    <row r="842" ht="15.75" customHeight="1">
      <c r="H842" s="18"/>
    </row>
    <row r="843" ht="15.75" customHeight="1">
      <c r="H843" s="18"/>
    </row>
    <row r="844" ht="15.75" customHeight="1">
      <c r="H844" s="18"/>
    </row>
    <row r="845" ht="15.75" customHeight="1">
      <c r="H845" s="18"/>
    </row>
    <row r="846" ht="15.75" customHeight="1">
      <c r="H846" s="18"/>
    </row>
    <row r="847" ht="15.75" customHeight="1">
      <c r="H847" s="18"/>
    </row>
    <row r="848" ht="15.75" customHeight="1">
      <c r="H848" s="18"/>
    </row>
    <row r="849" ht="15.75" customHeight="1">
      <c r="H849" s="18"/>
    </row>
    <row r="850" ht="15.75" customHeight="1">
      <c r="H850" s="18"/>
    </row>
    <row r="851" ht="15.75" customHeight="1">
      <c r="H851" s="18"/>
    </row>
    <row r="852" ht="15.75" customHeight="1">
      <c r="H852" s="18"/>
    </row>
    <row r="853" ht="15.75" customHeight="1">
      <c r="H853" s="18"/>
    </row>
    <row r="854" ht="15.75" customHeight="1">
      <c r="H854" s="18"/>
    </row>
    <row r="855" ht="15.75" customHeight="1">
      <c r="H855" s="18"/>
    </row>
    <row r="856" ht="15.75" customHeight="1">
      <c r="H856" s="18"/>
    </row>
    <row r="857" ht="15.75" customHeight="1">
      <c r="H857" s="18"/>
    </row>
    <row r="858" ht="15.75" customHeight="1">
      <c r="H858" s="18"/>
    </row>
    <row r="859" ht="15.75" customHeight="1">
      <c r="H859" s="18"/>
    </row>
    <row r="860" ht="15.75" customHeight="1">
      <c r="H860" s="18"/>
    </row>
    <row r="861" ht="15.75" customHeight="1">
      <c r="H861" s="18"/>
    </row>
    <row r="862" ht="15.75" customHeight="1">
      <c r="H862" s="18"/>
    </row>
    <row r="863" ht="15.75" customHeight="1">
      <c r="H863" s="18"/>
    </row>
    <row r="864" ht="15.75" customHeight="1">
      <c r="H864" s="18"/>
    </row>
    <row r="865" ht="15.75" customHeight="1">
      <c r="H865" s="18"/>
    </row>
    <row r="866" ht="15.75" customHeight="1">
      <c r="H866" s="18"/>
    </row>
    <row r="867" ht="15.75" customHeight="1">
      <c r="H867" s="18"/>
    </row>
    <row r="868" ht="15.75" customHeight="1">
      <c r="H868" s="18"/>
    </row>
    <row r="869" ht="15.75" customHeight="1">
      <c r="H869" s="18"/>
    </row>
    <row r="870" ht="15.75" customHeight="1">
      <c r="H870" s="18"/>
    </row>
    <row r="871" ht="15.75" customHeight="1">
      <c r="H871" s="18"/>
    </row>
    <row r="872" ht="15.75" customHeight="1">
      <c r="H872" s="18"/>
    </row>
    <row r="873" ht="15.75" customHeight="1">
      <c r="H873" s="18"/>
    </row>
    <row r="874" ht="15.75" customHeight="1">
      <c r="H874" s="18"/>
    </row>
    <row r="875" ht="15.75" customHeight="1">
      <c r="H875" s="18"/>
    </row>
    <row r="876" ht="15.75" customHeight="1">
      <c r="H876" s="18"/>
    </row>
    <row r="877" ht="15.75" customHeight="1">
      <c r="H877" s="18"/>
    </row>
    <row r="878" ht="15.75" customHeight="1">
      <c r="H878" s="18"/>
    </row>
    <row r="879" ht="15.75" customHeight="1">
      <c r="H879" s="18"/>
    </row>
    <row r="880" ht="15.75" customHeight="1">
      <c r="H880" s="18"/>
    </row>
    <row r="881" ht="15.75" customHeight="1">
      <c r="H881" s="18"/>
    </row>
    <row r="882" ht="15.75" customHeight="1">
      <c r="H882" s="18"/>
    </row>
    <row r="883" ht="15.75" customHeight="1">
      <c r="H883" s="18"/>
    </row>
    <row r="884" ht="15.75" customHeight="1">
      <c r="H884" s="18"/>
    </row>
    <row r="885" ht="15.75" customHeight="1">
      <c r="H885" s="18"/>
    </row>
    <row r="886" ht="15.75" customHeight="1">
      <c r="H886" s="18"/>
    </row>
    <row r="887" ht="15.75" customHeight="1">
      <c r="H887" s="18"/>
    </row>
    <row r="888" ht="15.75" customHeight="1">
      <c r="H888" s="18"/>
    </row>
    <row r="889" ht="15.75" customHeight="1">
      <c r="H889" s="18"/>
    </row>
    <row r="890" ht="15.75" customHeight="1">
      <c r="H890" s="18"/>
    </row>
    <row r="891" ht="15.75" customHeight="1">
      <c r="H891" s="18"/>
    </row>
    <row r="892" ht="15.75" customHeight="1">
      <c r="H892" s="18"/>
    </row>
    <row r="893" ht="15.75" customHeight="1">
      <c r="H893" s="18"/>
    </row>
    <row r="894" ht="15.75" customHeight="1">
      <c r="H894" s="18"/>
    </row>
    <row r="895" ht="15.75" customHeight="1">
      <c r="H895" s="18"/>
    </row>
    <row r="896" ht="15.75" customHeight="1">
      <c r="H896" s="18"/>
    </row>
    <row r="897" ht="15.75" customHeight="1">
      <c r="H897" s="18"/>
    </row>
    <row r="898" ht="15.75" customHeight="1">
      <c r="H898" s="18"/>
    </row>
    <row r="899" ht="15.75" customHeight="1">
      <c r="H899" s="18"/>
    </row>
    <row r="900" ht="15.75" customHeight="1">
      <c r="H900" s="18"/>
    </row>
    <row r="901" ht="15.75" customHeight="1">
      <c r="H901" s="18"/>
    </row>
    <row r="902" ht="15.75" customHeight="1">
      <c r="H902" s="18"/>
    </row>
    <row r="903" ht="15.75" customHeight="1">
      <c r="H903" s="18"/>
    </row>
    <row r="904" ht="15.75" customHeight="1">
      <c r="H904" s="18"/>
    </row>
    <row r="905" ht="15.75" customHeight="1">
      <c r="H905" s="18"/>
    </row>
    <row r="906" ht="15.75" customHeight="1">
      <c r="H906" s="18"/>
    </row>
    <row r="907" ht="15.75" customHeight="1">
      <c r="H907" s="18"/>
    </row>
    <row r="908" ht="15.75" customHeight="1">
      <c r="H908" s="18"/>
    </row>
    <row r="909" ht="15.75" customHeight="1">
      <c r="H909" s="18"/>
    </row>
    <row r="910" ht="15.75" customHeight="1">
      <c r="H910" s="18"/>
    </row>
    <row r="911" ht="15.75" customHeight="1">
      <c r="H911" s="18"/>
    </row>
    <row r="912" ht="15.75" customHeight="1">
      <c r="H912" s="18"/>
    </row>
    <row r="913" ht="15.75" customHeight="1">
      <c r="H913" s="18"/>
    </row>
    <row r="914" ht="15.75" customHeight="1">
      <c r="H914" s="18"/>
    </row>
    <row r="915" ht="15.75" customHeight="1">
      <c r="H915" s="18"/>
    </row>
    <row r="916" ht="15.75" customHeight="1">
      <c r="H916" s="18"/>
    </row>
    <row r="917" ht="15.75" customHeight="1">
      <c r="H917" s="18"/>
    </row>
    <row r="918" ht="15.75" customHeight="1">
      <c r="H918" s="18"/>
    </row>
    <row r="919" ht="15.75" customHeight="1">
      <c r="H919" s="18"/>
    </row>
    <row r="920" ht="15.75" customHeight="1">
      <c r="H920" s="18"/>
    </row>
    <row r="921" ht="15.75" customHeight="1">
      <c r="H921" s="18"/>
    </row>
    <row r="922" ht="15.75" customHeight="1">
      <c r="H922" s="18"/>
    </row>
    <row r="923" ht="15.75" customHeight="1">
      <c r="H923" s="18"/>
    </row>
    <row r="924" ht="15.75" customHeight="1">
      <c r="H924" s="23"/>
    </row>
  </sheetData>
  <sheetProtection/>
  <mergeCells count="14">
    <mergeCell ref="B24:C24"/>
    <mergeCell ref="B25:C25"/>
    <mergeCell ref="B6:B22"/>
    <mergeCell ref="C6:C9"/>
    <mergeCell ref="C10:C13"/>
    <mergeCell ref="C14:C21"/>
    <mergeCell ref="C22:D22"/>
    <mergeCell ref="B23:C23"/>
    <mergeCell ref="B1:G1"/>
    <mergeCell ref="B2:G2"/>
    <mergeCell ref="B3:C3"/>
    <mergeCell ref="D3:G3"/>
    <mergeCell ref="B4:G4"/>
    <mergeCell ref="B5:D5"/>
  </mergeCells>
  <printOptions/>
  <pageMargins left="0.6692913385826772" right="0.5905511811023623" top="0.8267716535433072" bottom="0.8267716535433072" header="0.35433070866141736" footer="0.34"/>
  <pageSetup horizontalDpi="300" verticalDpi="300" orientation="landscape" paperSize="9" scale="110" r:id="rId1"/>
  <headerFooter alignWithMargins="0">
    <oddHeader>&amp;L&amp;"굴림체,굵게"&amp;12PERFECTION&amp;C&amp;"굴림체,굵게"&amp;12GUARANTEE&amp;R&amp;"굴림체,굵게"&amp;12SECURITY</oddHeader>
    <oddFooter>&amp;L&amp;"굴림체,굵게"&amp;12 100%완벽&amp;C&amp;"굴림체,굵게"&amp;12 100%보증&amp;R&amp;"굴림체,굵게"&amp;12 100%안전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113"/>
  <sheetViews>
    <sheetView showGridLines="0" view="pageBreakPreview" zoomScaleSheetLayoutView="100" zoomScalePageLayoutView="0" workbookViewId="0" topLeftCell="A1">
      <selection activeCell="A6" sqref="A6"/>
    </sheetView>
  </sheetViews>
  <sheetFormatPr defaultColWidth="8.88671875" defaultRowHeight="15.75" customHeight="1"/>
  <cols>
    <col min="1" max="1" width="15.3359375" style="40" customWidth="1"/>
    <col min="2" max="2" width="8.88671875" style="61" customWidth="1"/>
    <col min="3" max="3" width="4.88671875" style="61" customWidth="1"/>
    <col min="4" max="4" width="4.77734375" style="61" customWidth="1"/>
    <col min="5" max="5" width="0.88671875" style="62" customWidth="1"/>
    <col min="6" max="6" width="12.99609375" style="62" customWidth="1"/>
    <col min="7" max="7" width="0.88671875" style="62" customWidth="1"/>
    <col min="8" max="8" width="12.6640625" style="62" customWidth="1"/>
    <col min="9" max="9" width="15.88671875" style="62" customWidth="1"/>
    <col min="10" max="10" width="18.88671875" style="60" customWidth="1"/>
    <col min="11" max="11" width="19.4453125" style="40" customWidth="1"/>
    <col min="12" max="12" width="5.21484375" style="40" customWidth="1"/>
    <col min="13" max="13" width="4.5546875" style="40" customWidth="1"/>
    <col min="14" max="14" width="7.6640625" style="40" customWidth="1"/>
    <col min="15" max="15" width="13.88671875" style="40" customWidth="1"/>
    <col min="16" max="16384" width="8.88671875" style="40" customWidth="1"/>
  </cols>
  <sheetData>
    <row r="1" spans="1:11" ht="32.25" customHeight="1">
      <c r="A1" s="206" t="s">
        <v>69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0" ht="32.25" customHeight="1">
      <c r="A2" s="41" t="s">
        <v>70</v>
      </c>
      <c r="B2" s="42" t="str">
        <f>표지!A4</f>
        <v>리조트, 스키장 - PGS 낙뢰방호 설비 설치납품</v>
      </c>
      <c r="C2" s="43"/>
      <c r="D2" s="43"/>
      <c r="E2" s="43"/>
      <c r="F2" s="43"/>
      <c r="G2" s="43"/>
      <c r="H2" s="44"/>
      <c r="I2" s="44"/>
      <c r="J2" s="44"/>
    </row>
    <row r="3" spans="1:15" ht="24.75" customHeight="1">
      <c r="A3" s="207" t="s">
        <v>177</v>
      </c>
      <c r="B3" s="209" t="s">
        <v>178</v>
      </c>
      <c r="C3" s="209" t="s">
        <v>71</v>
      </c>
      <c r="D3" s="209" t="s">
        <v>72</v>
      </c>
      <c r="E3" s="211" t="s">
        <v>73</v>
      </c>
      <c r="F3" s="212"/>
      <c r="G3" s="211" t="s">
        <v>74</v>
      </c>
      <c r="H3" s="211"/>
      <c r="I3" s="213" t="s">
        <v>75</v>
      </c>
      <c r="J3" s="213" t="s">
        <v>76</v>
      </c>
      <c r="K3" s="215" t="s">
        <v>77</v>
      </c>
      <c r="L3" s="45"/>
      <c r="M3" s="45"/>
      <c r="N3" s="46"/>
      <c r="O3" s="46"/>
    </row>
    <row r="4" spans="1:15" ht="24.75" customHeight="1">
      <c r="A4" s="208"/>
      <c r="B4" s="210"/>
      <c r="C4" s="210"/>
      <c r="D4" s="210"/>
      <c r="E4" s="220" t="s">
        <v>78</v>
      </c>
      <c r="F4" s="221"/>
      <c r="G4" s="220" t="s">
        <v>79</v>
      </c>
      <c r="H4" s="221"/>
      <c r="I4" s="214"/>
      <c r="J4" s="210"/>
      <c r="K4" s="216"/>
      <c r="L4" s="45"/>
      <c r="M4" s="45"/>
      <c r="N4" s="46"/>
      <c r="O4" s="46"/>
    </row>
    <row r="5" spans="1:15" ht="37.5" customHeight="1">
      <c r="A5" s="48" t="s">
        <v>269</v>
      </c>
      <c r="B5" s="49"/>
      <c r="C5" s="47" t="s">
        <v>80</v>
      </c>
      <c r="D5" s="50">
        <v>1</v>
      </c>
      <c r="E5" s="222">
        <f>'세부내역서-PGS+ECA3G'!F23</f>
        <v>95107687.5</v>
      </c>
      <c r="F5" s="223"/>
      <c r="G5" s="222">
        <f>'세부내역서-PGS+ECA3G'!H23</f>
        <v>7935702.2</v>
      </c>
      <c r="H5" s="223"/>
      <c r="I5" s="53">
        <f>SUM(E5:H5)</f>
        <v>103043389.7</v>
      </c>
      <c r="J5" s="54" t="s">
        <v>263</v>
      </c>
      <c r="K5" s="55" t="s">
        <v>264</v>
      </c>
      <c r="L5" s="45"/>
      <c r="M5" s="45"/>
      <c r="N5" s="45"/>
      <c r="O5" s="45"/>
    </row>
    <row r="6" spans="1:15" ht="37.5" customHeight="1">
      <c r="A6" s="48"/>
      <c r="B6" s="49"/>
      <c r="C6" s="47"/>
      <c r="D6" s="50"/>
      <c r="E6" s="51"/>
      <c r="F6" s="52"/>
      <c r="G6" s="51"/>
      <c r="H6" s="52"/>
      <c r="I6" s="53"/>
      <c r="J6" s="54"/>
      <c r="K6" s="55"/>
      <c r="L6" s="45"/>
      <c r="M6" s="45"/>
      <c r="N6" s="45"/>
      <c r="O6" s="45"/>
    </row>
    <row r="7" spans="1:15" ht="37.5" customHeight="1">
      <c r="A7" s="48"/>
      <c r="B7" s="49"/>
      <c r="C7" s="47"/>
      <c r="D7" s="50"/>
      <c r="E7" s="51"/>
      <c r="F7" s="52"/>
      <c r="G7" s="51"/>
      <c r="H7" s="52"/>
      <c r="I7" s="53"/>
      <c r="J7" s="54"/>
      <c r="K7" s="55"/>
      <c r="L7" s="45"/>
      <c r="M7" s="45"/>
      <c r="N7" s="45"/>
      <c r="O7" s="45"/>
    </row>
    <row r="8" spans="1:15" ht="37.5" customHeight="1">
      <c r="A8" s="48"/>
      <c r="B8" s="49"/>
      <c r="C8" s="47"/>
      <c r="D8" s="50"/>
      <c r="E8" s="222"/>
      <c r="F8" s="223"/>
      <c r="G8" s="222"/>
      <c r="H8" s="223"/>
      <c r="I8" s="53"/>
      <c r="J8" s="54"/>
      <c r="K8" s="55"/>
      <c r="L8" s="45"/>
      <c r="M8" s="45"/>
      <c r="N8" s="45"/>
      <c r="O8" s="45"/>
    </row>
    <row r="9" spans="1:15" ht="37.5" customHeight="1">
      <c r="A9" s="225" t="s">
        <v>75</v>
      </c>
      <c r="B9" s="226"/>
      <c r="C9" s="56"/>
      <c r="D9" s="57"/>
      <c r="E9" s="227">
        <f>SUM(E5:F8)</f>
        <v>95107687.5</v>
      </c>
      <c r="F9" s="228"/>
      <c r="G9" s="227">
        <f>SUM(G5:H8)</f>
        <v>7935702.2</v>
      </c>
      <c r="H9" s="228"/>
      <c r="I9" s="58">
        <f>SUM(I5:I8)</f>
        <v>103043389.7</v>
      </c>
      <c r="J9" s="54" t="s">
        <v>263</v>
      </c>
      <c r="K9" s="55" t="s">
        <v>264</v>
      </c>
      <c r="L9" s="45"/>
      <c r="M9" s="45"/>
      <c r="N9" s="45"/>
      <c r="O9" s="45"/>
    </row>
    <row r="10" spans="1:15" ht="21" customHeight="1">
      <c r="A10" s="229" t="s">
        <v>81</v>
      </c>
      <c r="B10" s="232" t="s">
        <v>184</v>
      </c>
      <c r="C10" s="232"/>
      <c r="D10" s="232"/>
      <c r="E10" s="232"/>
      <c r="F10" s="232"/>
      <c r="G10" s="232"/>
      <c r="H10" s="232"/>
      <c r="I10" s="232"/>
      <c r="J10" s="232"/>
      <c r="K10" s="232"/>
      <c r="L10" s="45"/>
      <c r="M10" s="45"/>
      <c r="N10" s="45"/>
      <c r="O10" s="45"/>
    </row>
    <row r="11" spans="1:15" ht="21" customHeight="1">
      <c r="A11" s="230"/>
      <c r="B11" s="232" t="s">
        <v>219</v>
      </c>
      <c r="C11" s="232"/>
      <c r="D11" s="232"/>
      <c r="E11" s="232"/>
      <c r="F11" s="232"/>
      <c r="G11" s="232"/>
      <c r="H11" s="232"/>
      <c r="I11" s="232"/>
      <c r="J11" s="232"/>
      <c r="K11" s="232"/>
      <c r="L11" s="45"/>
      <c r="M11" s="45"/>
      <c r="N11" s="45"/>
      <c r="O11" s="45"/>
    </row>
    <row r="12" spans="1:15" ht="21" customHeight="1">
      <c r="A12" s="230"/>
      <c r="B12" s="233" t="s">
        <v>185</v>
      </c>
      <c r="C12" s="233"/>
      <c r="D12" s="233"/>
      <c r="E12" s="233"/>
      <c r="F12" s="233"/>
      <c r="G12" s="233"/>
      <c r="H12" s="233"/>
      <c r="I12" s="233"/>
      <c r="J12" s="233"/>
      <c r="K12" s="233"/>
      <c r="L12" s="45"/>
      <c r="M12" s="45"/>
      <c r="N12" s="45"/>
      <c r="O12" s="45"/>
    </row>
    <row r="13" spans="1:15" ht="21" customHeight="1">
      <c r="A13" s="230"/>
      <c r="B13" s="217" t="s">
        <v>186</v>
      </c>
      <c r="C13" s="218"/>
      <c r="D13" s="218"/>
      <c r="E13" s="218"/>
      <c r="F13" s="218"/>
      <c r="G13" s="218"/>
      <c r="H13" s="218"/>
      <c r="I13" s="218"/>
      <c r="J13" s="218"/>
      <c r="K13" s="219"/>
      <c r="L13" s="45"/>
      <c r="M13" s="45"/>
      <c r="N13" s="45"/>
      <c r="O13" s="45"/>
    </row>
    <row r="14" spans="1:15" ht="21" customHeight="1">
      <c r="A14" s="230"/>
      <c r="B14" s="217" t="s">
        <v>187</v>
      </c>
      <c r="C14" s="218"/>
      <c r="D14" s="218"/>
      <c r="E14" s="218"/>
      <c r="F14" s="218"/>
      <c r="G14" s="218"/>
      <c r="H14" s="218"/>
      <c r="I14" s="218"/>
      <c r="J14" s="218"/>
      <c r="K14" s="219"/>
      <c r="L14" s="45"/>
      <c r="M14" s="45"/>
      <c r="N14" s="45"/>
      <c r="O14" s="45"/>
    </row>
    <row r="15" spans="1:15" ht="21" customHeight="1">
      <c r="A15" s="230"/>
      <c r="B15" s="217" t="s">
        <v>221</v>
      </c>
      <c r="C15" s="218"/>
      <c r="D15" s="218"/>
      <c r="E15" s="218"/>
      <c r="F15" s="218"/>
      <c r="G15" s="218"/>
      <c r="H15" s="218"/>
      <c r="I15" s="218"/>
      <c r="J15" s="218"/>
      <c r="K15" s="219"/>
      <c r="L15" s="45"/>
      <c r="M15" s="45"/>
      <c r="N15" s="45"/>
      <c r="O15" s="45"/>
    </row>
    <row r="16" spans="1:15" ht="21" customHeight="1">
      <c r="A16" s="231"/>
      <c r="B16" s="224" t="s">
        <v>246</v>
      </c>
      <c r="C16" s="218"/>
      <c r="D16" s="218"/>
      <c r="E16" s="218"/>
      <c r="F16" s="218"/>
      <c r="G16" s="218"/>
      <c r="H16" s="218"/>
      <c r="I16" s="218"/>
      <c r="J16" s="218"/>
      <c r="K16" s="219"/>
      <c r="L16" s="45"/>
      <c r="M16" s="45"/>
      <c r="N16" s="45"/>
      <c r="O16" s="45"/>
    </row>
    <row r="17" spans="2:15" ht="15.75" customHeight="1">
      <c r="B17" s="59"/>
      <c r="C17" s="59"/>
      <c r="D17" s="59"/>
      <c r="E17" s="46"/>
      <c r="F17" s="46"/>
      <c r="G17" s="46"/>
      <c r="H17" s="46"/>
      <c r="I17" s="46"/>
      <c r="K17" s="45"/>
      <c r="L17" s="45"/>
      <c r="M17" s="45"/>
      <c r="N17" s="45"/>
      <c r="O17" s="45"/>
    </row>
    <row r="18" spans="2:15" ht="15.75" customHeight="1">
      <c r="B18" s="59"/>
      <c r="C18" s="59"/>
      <c r="D18" s="59"/>
      <c r="E18" s="46"/>
      <c r="F18" s="46"/>
      <c r="G18" s="46"/>
      <c r="H18" s="46"/>
      <c r="I18" s="46"/>
      <c r="K18" s="45"/>
      <c r="L18" s="45"/>
      <c r="M18" s="45"/>
      <c r="N18" s="45"/>
      <c r="O18" s="45"/>
    </row>
    <row r="19" spans="2:15" ht="15.75" customHeight="1">
      <c r="B19" s="59"/>
      <c r="C19" s="59"/>
      <c r="D19" s="59"/>
      <c r="E19" s="46"/>
      <c r="F19" s="46"/>
      <c r="G19" s="46"/>
      <c r="H19" s="46"/>
      <c r="I19" s="46"/>
      <c r="K19" s="45"/>
      <c r="L19" s="45"/>
      <c r="M19" s="45"/>
      <c r="N19" s="45"/>
      <c r="O19" s="45"/>
    </row>
    <row r="20" spans="2:15" ht="15.75" customHeight="1">
      <c r="B20" s="59"/>
      <c r="C20" s="59"/>
      <c r="D20" s="59"/>
      <c r="E20" s="46"/>
      <c r="F20" s="46"/>
      <c r="G20" s="46"/>
      <c r="H20" s="46"/>
      <c r="I20" s="46"/>
      <c r="K20" s="45"/>
      <c r="L20" s="45"/>
      <c r="M20" s="45"/>
      <c r="N20" s="45"/>
      <c r="O20" s="45"/>
    </row>
    <row r="21" spans="2:15" ht="15.75" customHeight="1">
      <c r="B21" s="59"/>
      <c r="C21" s="59"/>
      <c r="D21" s="59"/>
      <c r="E21" s="46"/>
      <c r="F21" s="46"/>
      <c r="G21" s="46"/>
      <c r="H21" s="46"/>
      <c r="I21" s="46"/>
      <c r="K21" s="45"/>
      <c r="L21" s="45"/>
      <c r="M21" s="45"/>
      <c r="N21" s="45"/>
      <c r="O21" s="45"/>
    </row>
    <row r="22" spans="2:15" ht="15.75" customHeight="1">
      <c r="B22" s="59"/>
      <c r="C22" s="59"/>
      <c r="D22" s="59"/>
      <c r="E22" s="46"/>
      <c r="F22" s="46"/>
      <c r="G22" s="46"/>
      <c r="H22" s="46"/>
      <c r="I22" s="46"/>
      <c r="K22" s="45"/>
      <c r="L22" s="45"/>
      <c r="M22" s="45"/>
      <c r="N22" s="45"/>
      <c r="O22" s="45"/>
    </row>
    <row r="23" spans="2:15" ht="15.75" customHeight="1">
      <c r="B23" s="59"/>
      <c r="C23" s="59"/>
      <c r="D23" s="59"/>
      <c r="E23" s="46"/>
      <c r="F23" s="46"/>
      <c r="G23" s="46"/>
      <c r="H23" s="46"/>
      <c r="I23" s="46"/>
      <c r="K23" s="45"/>
      <c r="L23" s="45"/>
      <c r="M23" s="45"/>
      <c r="N23" s="45"/>
      <c r="O23" s="45"/>
    </row>
    <row r="24" spans="2:15" ht="15.75" customHeight="1">
      <c r="B24" s="59"/>
      <c r="C24" s="59"/>
      <c r="D24" s="59"/>
      <c r="E24" s="46"/>
      <c r="F24" s="46"/>
      <c r="G24" s="46"/>
      <c r="H24" s="46"/>
      <c r="I24" s="46"/>
      <c r="K24" s="45"/>
      <c r="L24" s="45"/>
      <c r="M24" s="45"/>
      <c r="N24" s="45"/>
      <c r="O24" s="45"/>
    </row>
    <row r="25" spans="2:15" ht="15.75" customHeight="1">
      <c r="B25" s="59"/>
      <c r="C25" s="59"/>
      <c r="D25" s="59"/>
      <c r="E25" s="46"/>
      <c r="F25" s="46"/>
      <c r="G25" s="46"/>
      <c r="H25" s="46"/>
      <c r="I25" s="46"/>
      <c r="K25" s="45"/>
      <c r="L25" s="45"/>
      <c r="M25" s="45"/>
      <c r="N25" s="45"/>
      <c r="O25" s="45"/>
    </row>
    <row r="26" spans="2:15" ht="15.75" customHeight="1">
      <c r="B26" s="59"/>
      <c r="C26" s="59"/>
      <c r="D26" s="59"/>
      <c r="E26" s="46"/>
      <c r="F26" s="46"/>
      <c r="G26" s="46"/>
      <c r="H26" s="46"/>
      <c r="I26" s="46"/>
      <c r="K26" s="45"/>
      <c r="L26" s="45"/>
      <c r="M26" s="45"/>
      <c r="N26" s="45"/>
      <c r="O26" s="45"/>
    </row>
    <row r="27" spans="2:15" ht="15.75" customHeight="1">
      <c r="B27" s="59"/>
      <c r="C27" s="59"/>
      <c r="D27" s="59"/>
      <c r="E27" s="46"/>
      <c r="F27" s="46"/>
      <c r="G27" s="46"/>
      <c r="H27" s="46"/>
      <c r="I27" s="46"/>
      <c r="K27" s="45"/>
      <c r="L27" s="45"/>
      <c r="M27" s="45"/>
      <c r="N27" s="45"/>
      <c r="O27" s="45"/>
    </row>
    <row r="28" spans="2:15" ht="15.75" customHeight="1">
      <c r="B28" s="59"/>
      <c r="C28" s="59"/>
      <c r="D28" s="59"/>
      <c r="E28" s="46"/>
      <c r="F28" s="46"/>
      <c r="G28" s="46"/>
      <c r="H28" s="46"/>
      <c r="I28" s="46"/>
      <c r="K28" s="45"/>
      <c r="L28" s="45"/>
      <c r="M28" s="45"/>
      <c r="N28" s="45"/>
      <c r="O28" s="45"/>
    </row>
    <row r="29" spans="2:15" ht="15.75" customHeight="1">
      <c r="B29" s="59"/>
      <c r="C29" s="59"/>
      <c r="D29" s="59"/>
      <c r="E29" s="46"/>
      <c r="F29" s="46"/>
      <c r="G29" s="46"/>
      <c r="H29" s="46"/>
      <c r="I29" s="46"/>
      <c r="K29" s="45"/>
      <c r="L29" s="45"/>
      <c r="M29" s="45"/>
      <c r="N29" s="45"/>
      <c r="O29" s="45"/>
    </row>
    <row r="30" spans="2:15" ht="15.75" customHeight="1">
      <c r="B30" s="59"/>
      <c r="C30" s="59"/>
      <c r="D30" s="59"/>
      <c r="E30" s="46"/>
      <c r="F30" s="46"/>
      <c r="G30" s="46"/>
      <c r="H30" s="46"/>
      <c r="I30" s="46"/>
      <c r="K30" s="45"/>
      <c r="L30" s="45"/>
      <c r="M30" s="45"/>
      <c r="N30" s="45"/>
      <c r="O30" s="45"/>
    </row>
    <row r="31" spans="2:15" ht="15.75" customHeight="1">
      <c r="B31" s="59"/>
      <c r="C31" s="59"/>
      <c r="D31" s="59"/>
      <c r="E31" s="46"/>
      <c r="F31" s="46"/>
      <c r="G31" s="46"/>
      <c r="H31" s="46"/>
      <c r="I31" s="46"/>
      <c r="K31" s="45"/>
      <c r="L31" s="45"/>
      <c r="M31" s="45"/>
      <c r="N31" s="45"/>
      <c r="O31" s="45"/>
    </row>
    <row r="32" spans="2:15" ht="15.75" customHeight="1">
      <c r="B32" s="59"/>
      <c r="C32" s="59"/>
      <c r="D32" s="59"/>
      <c r="E32" s="46"/>
      <c r="F32" s="46"/>
      <c r="G32" s="46"/>
      <c r="H32" s="46"/>
      <c r="I32" s="46"/>
      <c r="K32" s="45"/>
      <c r="L32" s="45"/>
      <c r="M32" s="45"/>
      <c r="N32" s="45"/>
      <c r="O32" s="45"/>
    </row>
    <row r="33" spans="2:15" ht="15.75" customHeight="1">
      <c r="B33" s="59"/>
      <c r="C33" s="59"/>
      <c r="D33" s="59"/>
      <c r="E33" s="46"/>
      <c r="F33" s="46"/>
      <c r="G33" s="46"/>
      <c r="H33" s="46"/>
      <c r="I33" s="46"/>
      <c r="K33" s="45"/>
      <c r="L33" s="45"/>
      <c r="M33" s="45"/>
      <c r="N33" s="45"/>
      <c r="O33" s="45"/>
    </row>
    <row r="34" spans="2:15" ht="15.75" customHeight="1">
      <c r="B34" s="59"/>
      <c r="C34" s="59"/>
      <c r="D34" s="59"/>
      <c r="E34" s="46"/>
      <c r="F34" s="46"/>
      <c r="G34" s="46"/>
      <c r="H34" s="46"/>
      <c r="I34" s="46"/>
      <c r="K34" s="45"/>
      <c r="L34" s="45"/>
      <c r="M34" s="45"/>
      <c r="N34" s="45"/>
      <c r="O34" s="45"/>
    </row>
    <row r="35" spans="2:15" ht="15.75" customHeight="1">
      <c r="B35" s="59"/>
      <c r="C35" s="59"/>
      <c r="D35" s="59"/>
      <c r="E35" s="46"/>
      <c r="F35" s="46"/>
      <c r="G35" s="46"/>
      <c r="H35" s="46"/>
      <c r="I35" s="46"/>
      <c r="K35" s="45"/>
      <c r="L35" s="45"/>
      <c r="M35" s="45"/>
      <c r="N35" s="45"/>
      <c r="O35" s="45"/>
    </row>
    <row r="36" spans="2:15" ht="15.75" customHeight="1">
      <c r="B36" s="59"/>
      <c r="C36" s="59"/>
      <c r="D36" s="59"/>
      <c r="E36" s="46"/>
      <c r="F36" s="46"/>
      <c r="G36" s="46"/>
      <c r="H36" s="46"/>
      <c r="I36" s="46"/>
      <c r="K36" s="45"/>
      <c r="L36" s="45"/>
      <c r="M36" s="45"/>
      <c r="N36" s="45"/>
      <c r="O36" s="45"/>
    </row>
    <row r="37" spans="2:15" ht="15.75" customHeight="1">
      <c r="B37" s="59"/>
      <c r="C37" s="59"/>
      <c r="D37" s="59"/>
      <c r="E37" s="46"/>
      <c r="F37" s="46"/>
      <c r="G37" s="46"/>
      <c r="H37" s="46"/>
      <c r="I37" s="46"/>
      <c r="K37" s="45"/>
      <c r="L37" s="45"/>
      <c r="M37" s="45"/>
      <c r="N37" s="45"/>
      <c r="O37" s="45"/>
    </row>
    <row r="38" spans="2:15" ht="15.75" customHeight="1">
      <c r="B38" s="59"/>
      <c r="C38" s="59"/>
      <c r="D38" s="59"/>
      <c r="E38" s="46"/>
      <c r="F38" s="46"/>
      <c r="G38" s="46"/>
      <c r="H38" s="46"/>
      <c r="I38" s="46"/>
      <c r="K38" s="45"/>
      <c r="L38" s="45"/>
      <c r="M38" s="45"/>
      <c r="N38" s="45"/>
      <c r="O38" s="45"/>
    </row>
    <row r="39" spans="2:15" ht="15.75" customHeight="1">
      <c r="B39" s="59"/>
      <c r="C39" s="59"/>
      <c r="D39" s="59"/>
      <c r="E39" s="46"/>
      <c r="F39" s="46"/>
      <c r="G39" s="46"/>
      <c r="H39" s="46"/>
      <c r="I39" s="46"/>
      <c r="K39" s="45"/>
      <c r="L39" s="45"/>
      <c r="M39" s="45"/>
      <c r="N39" s="45"/>
      <c r="O39" s="45"/>
    </row>
    <row r="40" spans="2:15" ht="15.75" customHeight="1">
      <c r="B40" s="59"/>
      <c r="C40" s="59"/>
      <c r="D40" s="59"/>
      <c r="E40" s="46"/>
      <c r="F40" s="46"/>
      <c r="G40" s="46"/>
      <c r="H40" s="46"/>
      <c r="I40" s="46"/>
      <c r="K40" s="45"/>
      <c r="L40" s="45"/>
      <c r="M40" s="45"/>
      <c r="N40" s="45"/>
      <c r="O40" s="45"/>
    </row>
    <row r="41" spans="2:15" ht="15.75" customHeight="1">
      <c r="B41" s="59"/>
      <c r="C41" s="59"/>
      <c r="D41" s="59"/>
      <c r="E41" s="46"/>
      <c r="F41" s="46"/>
      <c r="G41" s="46"/>
      <c r="H41" s="46"/>
      <c r="I41" s="46"/>
      <c r="K41" s="45"/>
      <c r="L41" s="45"/>
      <c r="M41" s="45"/>
      <c r="N41" s="45"/>
      <c r="O41" s="45"/>
    </row>
    <row r="42" spans="2:15" ht="15.75" customHeight="1">
      <c r="B42" s="59"/>
      <c r="C42" s="59"/>
      <c r="D42" s="59"/>
      <c r="E42" s="46"/>
      <c r="F42" s="46"/>
      <c r="G42" s="46"/>
      <c r="H42" s="46"/>
      <c r="I42" s="46"/>
      <c r="K42" s="45"/>
      <c r="L42" s="45"/>
      <c r="M42" s="45"/>
      <c r="N42" s="45"/>
      <c r="O42" s="45"/>
    </row>
    <row r="43" spans="2:15" ht="15.75" customHeight="1">
      <c r="B43" s="59"/>
      <c r="C43" s="59"/>
      <c r="D43" s="59"/>
      <c r="E43" s="46"/>
      <c r="F43" s="46"/>
      <c r="G43" s="46"/>
      <c r="H43" s="46"/>
      <c r="I43" s="46"/>
      <c r="K43" s="45"/>
      <c r="L43" s="45"/>
      <c r="M43" s="45"/>
      <c r="N43" s="45"/>
      <c r="O43" s="45"/>
    </row>
    <row r="44" spans="2:15" ht="15.75" customHeight="1">
      <c r="B44" s="59"/>
      <c r="C44" s="59"/>
      <c r="D44" s="59"/>
      <c r="E44" s="46"/>
      <c r="F44" s="46"/>
      <c r="G44" s="46"/>
      <c r="H44" s="46"/>
      <c r="I44" s="46"/>
      <c r="K44" s="45"/>
      <c r="L44" s="45"/>
      <c r="M44" s="45"/>
      <c r="N44" s="45"/>
      <c r="O44" s="45"/>
    </row>
    <row r="45" spans="2:15" ht="15.75" customHeight="1">
      <c r="B45" s="59"/>
      <c r="C45" s="59"/>
      <c r="D45" s="59"/>
      <c r="E45" s="46"/>
      <c r="F45" s="46"/>
      <c r="G45" s="46"/>
      <c r="H45" s="46"/>
      <c r="I45" s="46"/>
      <c r="K45" s="45"/>
      <c r="L45" s="45"/>
      <c r="M45" s="45"/>
      <c r="N45" s="45"/>
      <c r="O45" s="45"/>
    </row>
    <row r="46" spans="2:15" ht="15.75" customHeight="1">
      <c r="B46" s="59"/>
      <c r="C46" s="59"/>
      <c r="D46" s="59"/>
      <c r="E46" s="46"/>
      <c r="F46" s="46"/>
      <c r="G46" s="46"/>
      <c r="H46" s="46"/>
      <c r="I46" s="46"/>
      <c r="K46" s="45"/>
      <c r="L46" s="45"/>
      <c r="M46" s="45"/>
      <c r="N46" s="45"/>
      <c r="O46" s="45"/>
    </row>
    <row r="47" spans="2:15" ht="15.75" customHeight="1">
      <c r="B47" s="59"/>
      <c r="C47" s="59"/>
      <c r="D47" s="59"/>
      <c r="E47" s="46"/>
      <c r="F47" s="46"/>
      <c r="G47" s="46"/>
      <c r="H47" s="46"/>
      <c r="I47" s="46"/>
      <c r="K47" s="45"/>
      <c r="L47" s="45"/>
      <c r="M47" s="45"/>
      <c r="N47" s="45"/>
      <c r="O47" s="45"/>
    </row>
    <row r="48" spans="2:15" ht="15.75" customHeight="1">
      <c r="B48" s="59"/>
      <c r="C48" s="59"/>
      <c r="D48" s="59"/>
      <c r="E48" s="46"/>
      <c r="F48" s="46"/>
      <c r="G48" s="46"/>
      <c r="H48" s="46"/>
      <c r="I48" s="46"/>
      <c r="K48" s="45"/>
      <c r="L48" s="45"/>
      <c r="M48" s="45"/>
      <c r="N48" s="45"/>
      <c r="O48" s="45"/>
    </row>
    <row r="49" spans="2:15" ht="15.75" customHeight="1">
      <c r="B49" s="59"/>
      <c r="C49" s="59"/>
      <c r="D49" s="59"/>
      <c r="E49" s="46"/>
      <c r="F49" s="46"/>
      <c r="G49" s="46"/>
      <c r="H49" s="46"/>
      <c r="I49" s="46"/>
      <c r="K49" s="45"/>
      <c r="L49" s="45"/>
      <c r="M49" s="45"/>
      <c r="N49" s="45"/>
      <c r="O49" s="45"/>
    </row>
    <row r="50" spans="2:15" ht="15.75" customHeight="1">
      <c r="B50" s="59"/>
      <c r="C50" s="59"/>
      <c r="D50" s="59"/>
      <c r="E50" s="46"/>
      <c r="F50" s="46"/>
      <c r="G50" s="46"/>
      <c r="H50" s="46"/>
      <c r="I50" s="46"/>
      <c r="K50" s="45"/>
      <c r="L50" s="45"/>
      <c r="M50" s="45"/>
      <c r="N50" s="45"/>
      <c r="O50" s="45"/>
    </row>
    <row r="51" spans="2:15" ht="15.75" customHeight="1">
      <c r="B51" s="59"/>
      <c r="C51" s="59"/>
      <c r="D51" s="59"/>
      <c r="E51" s="46"/>
      <c r="F51" s="46"/>
      <c r="G51" s="46"/>
      <c r="H51" s="46"/>
      <c r="I51" s="46"/>
      <c r="K51" s="45"/>
      <c r="L51" s="45"/>
      <c r="M51" s="45"/>
      <c r="N51" s="45"/>
      <c r="O51" s="45"/>
    </row>
    <row r="52" spans="2:15" ht="15.75" customHeight="1">
      <c r="B52" s="59"/>
      <c r="C52" s="59"/>
      <c r="D52" s="59"/>
      <c r="E52" s="46"/>
      <c r="F52" s="46"/>
      <c r="G52" s="46"/>
      <c r="H52" s="46"/>
      <c r="I52" s="46"/>
      <c r="K52" s="45"/>
      <c r="L52" s="45"/>
      <c r="M52" s="45"/>
      <c r="N52" s="45"/>
      <c r="O52" s="45"/>
    </row>
    <row r="53" spans="2:15" ht="15.75" customHeight="1">
      <c r="B53" s="59"/>
      <c r="C53" s="59"/>
      <c r="D53" s="59"/>
      <c r="E53" s="46"/>
      <c r="F53" s="46"/>
      <c r="G53" s="46"/>
      <c r="H53" s="46"/>
      <c r="I53" s="46"/>
      <c r="K53" s="45"/>
      <c r="L53" s="45"/>
      <c r="M53" s="45"/>
      <c r="N53" s="45"/>
      <c r="O53" s="45"/>
    </row>
    <row r="54" spans="2:15" ht="15.75" customHeight="1">
      <c r="B54" s="59"/>
      <c r="C54" s="59"/>
      <c r="D54" s="59"/>
      <c r="E54" s="46"/>
      <c r="F54" s="46"/>
      <c r="G54" s="46"/>
      <c r="H54" s="46"/>
      <c r="I54" s="46"/>
      <c r="K54" s="45"/>
      <c r="L54" s="45"/>
      <c r="M54" s="45"/>
      <c r="N54" s="45"/>
      <c r="O54" s="45"/>
    </row>
    <row r="55" spans="2:15" ht="15.75" customHeight="1">
      <c r="B55" s="59"/>
      <c r="C55" s="59"/>
      <c r="D55" s="59"/>
      <c r="E55" s="46"/>
      <c r="F55" s="46"/>
      <c r="G55" s="46"/>
      <c r="H55" s="46"/>
      <c r="I55" s="46"/>
      <c r="K55" s="45"/>
      <c r="L55" s="45"/>
      <c r="M55" s="45"/>
      <c r="N55" s="45"/>
      <c r="O55" s="45"/>
    </row>
    <row r="56" spans="2:15" ht="15.75" customHeight="1">
      <c r="B56" s="59"/>
      <c r="C56" s="59"/>
      <c r="D56" s="59"/>
      <c r="E56" s="46"/>
      <c r="F56" s="46"/>
      <c r="G56" s="46"/>
      <c r="H56" s="46"/>
      <c r="I56" s="46"/>
      <c r="K56" s="45"/>
      <c r="L56" s="45"/>
      <c r="M56" s="45"/>
      <c r="N56" s="45"/>
      <c r="O56" s="45"/>
    </row>
    <row r="57" spans="2:15" ht="15.75" customHeight="1">
      <c r="B57" s="59"/>
      <c r="C57" s="59"/>
      <c r="D57" s="59"/>
      <c r="E57" s="46"/>
      <c r="F57" s="46"/>
      <c r="G57" s="46"/>
      <c r="H57" s="46"/>
      <c r="I57" s="46"/>
      <c r="K57" s="45"/>
      <c r="L57" s="45"/>
      <c r="M57" s="45"/>
      <c r="N57" s="45"/>
      <c r="O57" s="45"/>
    </row>
    <row r="58" spans="2:15" ht="15.75" customHeight="1">
      <c r="B58" s="59"/>
      <c r="C58" s="59"/>
      <c r="D58" s="59"/>
      <c r="E58" s="46"/>
      <c r="F58" s="46"/>
      <c r="G58" s="46"/>
      <c r="H58" s="46"/>
      <c r="I58" s="46"/>
      <c r="K58" s="45"/>
      <c r="L58" s="45"/>
      <c r="M58" s="45"/>
      <c r="N58" s="45"/>
      <c r="O58" s="45"/>
    </row>
    <row r="59" spans="2:15" ht="15.75" customHeight="1">
      <c r="B59" s="59"/>
      <c r="C59" s="59"/>
      <c r="D59" s="59"/>
      <c r="E59" s="46"/>
      <c r="F59" s="46"/>
      <c r="G59" s="46"/>
      <c r="H59" s="46"/>
      <c r="I59" s="46"/>
      <c r="K59" s="45"/>
      <c r="L59" s="45"/>
      <c r="M59" s="45"/>
      <c r="N59" s="45"/>
      <c r="O59" s="45"/>
    </row>
    <row r="60" spans="2:15" ht="15.75" customHeight="1">
      <c r="B60" s="59"/>
      <c r="C60" s="59"/>
      <c r="D60" s="59"/>
      <c r="E60" s="46"/>
      <c r="F60" s="46"/>
      <c r="G60" s="46"/>
      <c r="H60" s="46"/>
      <c r="I60" s="46"/>
      <c r="K60" s="45"/>
      <c r="L60" s="45"/>
      <c r="M60" s="45"/>
      <c r="N60" s="45"/>
      <c r="O60" s="45"/>
    </row>
    <row r="61" spans="2:15" ht="15.75" customHeight="1">
      <c r="B61" s="59"/>
      <c r="C61" s="59"/>
      <c r="D61" s="59"/>
      <c r="E61" s="46"/>
      <c r="F61" s="46"/>
      <c r="G61" s="46"/>
      <c r="H61" s="46"/>
      <c r="I61" s="46"/>
      <c r="K61" s="45"/>
      <c r="L61" s="45"/>
      <c r="M61" s="45"/>
      <c r="N61" s="45"/>
      <c r="O61" s="45"/>
    </row>
    <row r="62" spans="2:15" ht="15.75" customHeight="1">
      <c r="B62" s="59"/>
      <c r="C62" s="59"/>
      <c r="D62" s="59"/>
      <c r="E62" s="46"/>
      <c r="F62" s="46"/>
      <c r="G62" s="46"/>
      <c r="H62" s="46"/>
      <c r="I62" s="46"/>
      <c r="K62" s="45"/>
      <c r="L62" s="45"/>
      <c r="M62" s="45"/>
      <c r="N62" s="45"/>
      <c r="O62" s="45"/>
    </row>
    <row r="63" spans="2:15" ht="15.75" customHeight="1">
      <c r="B63" s="59"/>
      <c r="C63" s="59"/>
      <c r="D63" s="59"/>
      <c r="E63" s="46"/>
      <c r="F63" s="46"/>
      <c r="G63" s="46"/>
      <c r="H63" s="46"/>
      <c r="I63" s="46"/>
      <c r="K63" s="45"/>
      <c r="L63" s="45"/>
      <c r="M63" s="45"/>
      <c r="N63" s="45"/>
      <c r="O63" s="45"/>
    </row>
    <row r="64" spans="2:15" ht="15.75" customHeight="1">
      <c r="B64" s="59"/>
      <c r="C64" s="59"/>
      <c r="D64" s="59"/>
      <c r="E64" s="46"/>
      <c r="F64" s="46"/>
      <c r="G64" s="46"/>
      <c r="H64" s="46"/>
      <c r="I64" s="46"/>
      <c r="K64" s="45"/>
      <c r="L64" s="45"/>
      <c r="M64" s="45"/>
      <c r="N64" s="45"/>
      <c r="O64" s="45"/>
    </row>
    <row r="65" spans="2:15" ht="15.75" customHeight="1">
      <c r="B65" s="59"/>
      <c r="C65" s="59"/>
      <c r="D65" s="59"/>
      <c r="E65" s="46"/>
      <c r="F65" s="46"/>
      <c r="G65" s="46"/>
      <c r="H65" s="46"/>
      <c r="I65" s="46"/>
      <c r="K65" s="45"/>
      <c r="L65" s="45"/>
      <c r="M65" s="45"/>
      <c r="N65" s="45"/>
      <c r="O65" s="45"/>
    </row>
    <row r="66" spans="2:15" ht="15.75" customHeight="1">
      <c r="B66" s="59"/>
      <c r="C66" s="59"/>
      <c r="D66" s="59"/>
      <c r="E66" s="46"/>
      <c r="F66" s="46"/>
      <c r="G66" s="46"/>
      <c r="H66" s="46"/>
      <c r="I66" s="46"/>
      <c r="K66" s="45"/>
      <c r="L66" s="45"/>
      <c r="M66" s="45"/>
      <c r="N66" s="45"/>
      <c r="O66" s="45"/>
    </row>
    <row r="67" spans="2:15" ht="15.75" customHeight="1">
      <c r="B67" s="59"/>
      <c r="C67" s="59"/>
      <c r="D67" s="59"/>
      <c r="E67" s="46"/>
      <c r="F67" s="46"/>
      <c r="G67" s="46"/>
      <c r="H67" s="46"/>
      <c r="I67" s="46"/>
      <c r="K67" s="45"/>
      <c r="L67" s="45"/>
      <c r="M67" s="45"/>
      <c r="N67" s="45"/>
      <c r="O67" s="45"/>
    </row>
    <row r="68" spans="2:15" ht="15.75" customHeight="1">
      <c r="B68" s="59"/>
      <c r="C68" s="59"/>
      <c r="D68" s="59"/>
      <c r="E68" s="46"/>
      <c r="F68" s="46"/>
      <c r="G68" s="46"/>
      <c r="H68" s="46"/>
      <c r="I68" s="46"/>
      <c r="K68" s="45"/>
      <c r="L68" s="45"/>
      <c r="M68" s="45"/>
      <c r="N68" s="45"/>
      <c r="O68" s="45"/>
    </row>
    <row r="69" spans="2:15" ht="15.75" customHeight="1">
      <c r="B69" s="59"/>
      <c r="C69" s="59"/>
      <c r="D69" s="59"/>
      <c r="E69" s="46"/>
      <c r="F69" s="46"/>
      <c r="G69" s="46"/>
      <c r="H69" s="46"/>
      <c r="I69" s="46"/>
      <c r="K69" s="45"/>
      <c r="L69" s="45"/>
      <c r="M69" s="45"/>
      <c r="N69" s="45"/>
      <c r="O69" s="45"/>
    </row>
    <row r="70" spans="2:15" ht="15.75" customHeight="1">
      <c r="B70" s="59"/>
      <c r="C70" s="59"/>
      <c r="D70" s="59"/>
      <c r="E70" s="46"/>
      <c r="F70" s="46"/>
      <c r="G70" s="46"/>
      <c r="H70" s="46"/>
      <c r="I70" s="46"/>
      <c r="K70" s="45"/>
      <c r="L70" s="45"/>
      <c r="M70" s="45"/>
      <c r="N70" s="45"/>
      <c r="O70" s="45"/>
    </row>
    <row r="71" spans="2:15" ht="15.75" customHeight="1">
      <c r="B71" s="59"/>
      <c r="C71" s="59"/>
      <c r="D71" s="59"/>
      <c r="E71" s="46"/>
      <c r="F71" s="46"/>
      <c r="G71" s="46"/>
      <c r="H71" s="46"/>
      <c r="I71" s="46"/>
      <c r="K71" s="45"/>
      <c r="L71" s="45"/>
      <c r="M71" s="45"/>
      <c r="N71" s="45"/>
      <c r="O71" s="45"/>
    </row>
    <row r="72" spans="2:15" ht="15.75" customHeight="1">
      <c r="B72" s="59"/>
      <c r="C72" s="59"/>
      <c r="D72" s="59"/>
      <c r="E72" s="46"/>
      <c r="F72" s="46"/>
      <c r="G72" s="46"/>
      <c r="H72" s="46"/>
      <c r="I72" s="46"/>
      <c r="K72" s="45"/>
      <c r="L72" s="45"/>
      <c r="M72" s="45"/>
      <c r="N72" s="45"/>
      <c r="O72" s="45"/>
    </row>
    <row r="73" spans="2:15" ht="15.75" customHeight="1">
      <c r="B73" s="59"/>
      <c r="C73" s="59"/>
      <c r="D73" s="59"/>
      <c r="E73" s="46"/>
      <c r="F73" s="46"/>
      <c r="G73" s="46"/>
      <c r="H73" s="46"/>
      <c r="I73" s="46"/>
      <c r="K73" s="45"/>
      <c r="L73" s="45"/>
      <c r="M73" s="45"/>
      <c r="N73" s="45"/>
      <c r="O73" s="45"/>
    </row>
    <row r="74" spans="2:15" ht="15.75" customHeight="1">
      <c r="B74" s="59"/>
      <c r="C74" s="59"/>
      <c r="D74" s="59"/>
      <c r="E74" s="46"/>
      <c r="F74" s="46"/>
      <c r="G74" s="46"/>
      <c r="H74" s="46"/>
      <c r="I74" s="46"/>
      <c r="K74" s="45"/>
      <c r="L74" s="45"/>
      <c r="M74" s="45"/>
      <c r="N74" s="45"/>
      <c r="O74" s="45"/>
    </row>
    <row r="75" spans="2:15" ht="15.75" customHeight="1">
      <c r="B75" s="59"/>
      <c r="C75" s="59"/>
      <c r="D75" s="59"/>
      <c r="E75" s="46"/>
      <c r="F75" s="46"/>
      <c r="G75" s="46"/>
      <c r="H75" s="46"/>
      <c r="I75" s="46"/>
      <c r="K75" s="45"/>
      <c r="L75" s="45"/>
      <c r="M75" s="45"/>
      <c r="N75" s="45"/>
      <c r="O75" s="45"/>
    </row>
    <row r="76" spans="2:15" ht="15.75" customHeight="1">
      <c r="B76" s="59"/>
      <c r="C76" s="59"/>
      <c r="D76" s="59"/>
      <c r="E76" s="46"/>
      <c r="F76" s="46"/>
      <c r="G76" s="46"/>
      <c r="H76" s="46"/>
      <c r="I76" s="46"/>
      <c r="K76" s="45"/>
      <c r="L76" s="45"/>
      <c r="M76" s="45"/>
      <c r="N76" s="45"/>
      <c r="O76" s="45"/>
    </row>
    <row r="77" spans="2:15" ht="15.75" customHeight="1">
      <c r="B77" s="59"/>
      <c r="C77" s="59"/>
      <c r="D77" s="59"/>
      <c r="E77" s="46"/>
      <c r="F77" s="46"/>
      <c r="G77" s="46"/>
      <c r="H77" s="46"/>
      <c r="I77" s="46"/>
      <c r="K77" s="45"/>
      <c r="L77" s="45"/>
      <c r="M77" s="45"/>
      <c r="N77" s="45"/>
      <c r="O77" s="45"/>
    </row>
    <row r="78" spans="2:15" ht="15.75" customHeight="1">
      <c r="B78" s="59"/>
      <c r="C78" s="59"/>
      <c r="D78" s="59"/>
      <c r="E78" s="46"/>
      <c r="F78" s="46"/>
      <c r="G78" s="46"/>
      <c r="H78" s="46"/>
      <c r="I78" s="46"/>
      <c r="K78" s="45"/>
      <c r="L78" s="45"/>
      <c r="M78" s="45"/>
      <c r="N78" s="45"/>
      <c r="O78" s="45"/>
    </row>
    <row r="79" spans="2:15" ht="15.75" customHeight="1">
      <c r="B79" s="59"/>
      <c r="C79" s="59"/>
      <c r="D79" s="59"/>
      <c r="E79" s="46"/>
      <c r="F79" s="46"/>
      <c r="G79" s="46"/>
      <c r="H79" s="46"/>
      <c r="I79" s="46"/>
      <c r="K79" s="45"/>
      <c r="L79" s="45"/>
      <c r="M79" s="45"/>
      <c r="N79" s="45"/>
      <c r="O79" s="45"/>
    </row>
    <row r="80" spans="2:15" ht="15.75" customHeight="1">
      <c r="B80" s="59"/>
      <c r="C80" s="59"/>
      <c r="D80" s="59"/>
      <c r="E80" s="46"/>
      <c r="F80" s="46"/>
      <c r="G80" s="46"/>
      <c r="H80" s="46"/>
      <c r="I80" s="46"/>
      <c r="K80" s="45"/>
      <c r="L80" s="45"/>
      <c r="M80" s="45"/>
      <c r="N80" s="45"/>
      <c r="O80" s="45"/>
    </row>
    <row r="81" spans="2:15" ht="15.75" customHeight="1">
      <c r="B81" s="59"/>
      <c r="C81" s="59"/>
      <c r="D81" s="59"/>
      <c r="E81" s="46"/>
      <c r="F81" s="46"/>
      <c r="G81" s="46"/>
      <c r="H81" s="46"/>
      <c r="I81" s="46"/>
      <c r="K81" s="45"/>
      <c r="L81" s="45"/>
      <c r="M81" s="45"/>
      <c r="N81" s="45"/>
      <c r="O81" s="45"/>
    </row>
    <row r="82" spans="2:15" ht="15.75" customHeight="1">
      <c r="B82" s="59"/>
      <c r="C82" s="59"/>
      <c r="D82" s="59"/>
      <c r="E82" s="46"/>
      <c r="F82" s="46"/>
      <c r="G82" s="46"/>
      <c r="H82" s="46"/>
      <c r="I82" s="46"/>
      <c r="K82" s="45"/>
      <c r="L82" s="45"/>
      <c r="M82" s="45"/>
      <c r="N82" s="45"/>
      <c r="O82" s="45"/>
    </row>
    <row r="83" spans="2:15" ht="15.75" customHeight="1">
      <c r="B83" s="59"/>
      <c r="C83" s="59"/>
      <c r="D83" s="59"/>
      <c r="E83" s="46"/>
      <c r="F83" s="46"/>
      <c r="G83" s="46"/>
      <c r="H83" s="46"/>
      <c r="I83" s="46"/>
      <c r="K83" s="45"/>
      <c r="L83" s="45"/>
      <c r="M83" s="45"/>
      <c r="N83" s="45"/>
      <c r="O83" s="45"/>
    </row>
    <row r="84" spans="2:15" ht="15.75" customHeight="1">
      <c r="B84" s="59"/>
      <c r="C84" s="59"/>
      <c r="D84" s="59"/>
      <c r="E84" s="46"/>
      <c r="F84" s="46"/>
      <c r="G84" s="46"/>
      <c r="H84" s="46"/>
      <c r="I84" s="46"/>
      <c r="K84" s="45"/>
      <c r="L84" s="45"/>
      <c r="M84" s="45"/>
      <c r="N84" s="45"/>
      <c r="O84" s="45"/>
    </row>
    <row r="85" spans="2:15" ht="15.75" customHeight="1">
      <c r="B85" s="59"/>
      <c r="C85" s="59"/>
      <c r="D85" s="59"/>
      <c r="E85" s="46"/>
      <c r="F85" s="46"/>
      <c r="G85" s="46"/>
      <c r="H85" s="46"/>
      <c r="I85" s="46"/>
      <c r="K85" s="45"/>
      <c r="L85" s="45"/>
      <c r="M85" s="45"/>
      <c r="N85" s="45"/>
      <c r="O85" s="45"/>
    </row>
    <row r="86" spans="2:15" ht="15.75" customHeight="1">
      <c r="B86" s="59"/>
      <c r="C86" s="59"/>
      <c r="D86" s="59"/>
      <c r="E86" s="46"/>
      <c r="F86" s="46"/>
      <c r="G86" s="46"/>
      <c r="H86" s="46"/>
      <c r="I86" s="46"/>
      <c r="K86" s="45"/>
      <c r="L86" s="45"/>
      <c r="M86" s="45"/>
      <c r="N86" s="45"/>
      <c r="O86" s="45"/>
    </row>
    <row r="87" spans="2:15" ht="15.75" customHeight="1">
      <c r="B87" s="59"/>
      <c r="C87" s="59"/>
      <c r="D87" s="59"/>
      <c r="E87" s="46"/>
      <c r="F87" s="46"/>
      <c r="G87" s="46"/>
      <c r="H87" s="46"/>
      <c r="I87" s="46"/>
      <c r="K87" s="45"/>
      <c r="L87" s="45"/>
      <c r="M87" s="45"/>
      <c r="N87" s="45"/>
      <c r="O87" s="45"/>
    </row>
    <row r="88" spans="2:15" ht="15.75" customHeight="1">
      <c r="B88" s="59"/>
      <c r="C88" s="59"/>
      <c r="D88" s="59"/>
      <c r="E88" s="46"/>
      <c r="F88" s="46"/>
      <c r="G88" s="46"/>
      <c r="H88" s="46"/>
      <c r="I88" s="46"/>
      <c r="K88" s="45"/>
      <c r="L88" s="45"/>
      <c r="M88" s="45"/>
      <c r="N88" s="45"/>
      <c r="O88" s="45"/>
    </row>
    <row r="89" spans="2:15" ht="15.75" customHeight="1">
      <c r="B89" s="59"/>
      <c r="C89" s="59"/>
      <c r="D89" s="59"/>
      <c r="E89" s="46"/>
      <c r="F89" s="46"/>
      <c r="G89" s="46"/>
      <c r="H89" s="46"/>
      <c r="I89" s="46"/>
      <c r="K89" s="45"/>
      <c r="L89" s="45"/>
      <c r="M89" s="45"/>
      <c r="N89" s="45"/>
      <c r="O89" s="45"/>
    </row>
    <row r="90" spans="2:15" ht="15.75" customHeight="1">
      <c r="B90" s="59"/>
      <c r="C90" s="59"/>
      <c r="D90" s="59"/>
      <c r="E90" s="46"/>
      <c r="F90" s="46"/>
      <c r="G90" s="46"/>
      <c r="H90" s="46"/>
      <c r="I90" s="46"/>
      <c r="K90" s="45"/>
      <c r="L90" s="45"/>
      <c r="M90" s="45"/>
      <c r="N90" s="45"/>
      <c r="O90" s="45"/>
    </row>
    <row r="91" spans="2:15" ht="15.75" customHeight="1">
      <c r="B91" s="59"/>
      <c r="C91" s="59"/>
      <c r="D91" s="59"/>
      <c r="E91" s="46"/>
      <c r="F91" s="46"/>
      <c r="G91" s="46"/>
      <c r="H91" s="46"/>
      <c r="I91" s="46"/>
      <c r="K91" s="45"/>
      <c r="L91" s="45"/>
      <c r="M91" s="45"/>
      <c r="N91" s="45"/>
      <c r="O91" s="45"/>
    </row>
    <row r="92" spans="2:15" ht="15.75" customHeight="1">
      <c r="B92" s="59"/>
      <c r="C92" s="59"/>
      <c r="D92" s="59"/>
      <c r="E92" s="46"/>
      <c r="F92" s="46"/>
      <c r="G92" s="46"/>
      <c r="H92" s="46"/>
      <c r="I92" s="46"/>
      <c r="K92" s="45"/>
      <c r="L92" s="45"/>
      <c r="M92" s="45"/>
      <c r="N92" s="45"/>
      <c r="O92" s="45"/>
    </row>
    <row r="93" spans="2:15" ht="15.75" customHeight="1">
      <c r="B93" s="59"/>
      <c r="C93" s="59"/>
      <c r="D93" s="59"/>
      <c r="E93" s="46"/>
      <c r="F93" s="46"/>
      <c r="G93" s="46"/>
      <c r="H93" s="46"/>
      <c r="I93" s="46"/>
      <c r="K93" s="45"/>
      <c r="L93" s="45"/>
      <c r="M93" s="45"/>
      <c r="N93" s="45"/>
      <c r="O93" s="45"/>
    </row>
    <row r="94" spans="2:15" ht="15.75" customHeight="1">
      <c r="B94" s="59"/>
      <c r="C94" s="59"/>
      <c r="D94" s="59"/>
      <c r="E94" s="46"/>
      <c r="F94" s="46"/>
      <c r="G94" s="46"/>
      <c r="H94" s="46"/>
      <c r="I94" s="46"/>
      <c r="K94" s="45"/>
      <c r="L94" s="45"/>
      <c r="M94" s="45"/>
      <c r="N94" s="45"/>
      <c r="O94" s="45"/>
    </row>
    <row r="95" spans="2:15" ht="15.75" customHeight="1">
      <c r="B95" s="59"/>
      <c r="C95" s="59"/>
      <c r="D95" s="59"/>
      <c r="E95" s="46"/>
      <c r="F95" s="46"/>
      <c r="G95" s="46"/>
      <c r="H95" s="46"/>
      <c r="I95" s="46"/>
      <c r="K95" s="45"/>
      <c r="L95" s="45"/>
      <c r="M95" s="45"/>
      <c r="N95" s="45"/>
      <c r="O95" s="45"/>
    </row>
    <row r="96" spans="2:15" ht="15.75" customHeight="1">
      <c r="B96" s="59"/>
      <c r="C96" s="59"/>
      <c r="D96" s="59"/>
      <c r="E96" s="46"/>
      <c r="F96" s="46"/>
      <c r="G96" s="46"/>
      <c r="H96" s="46"/>
      <c r="I96" s="46"/>
      <c r="K96" s="45"/>
      <c r="L96" s="45"/>
      <c r="M96" s="45"/>
      <c r="N96" s="45"/>
      <c r="O96" s="45"/>
    </row>
    <row r="97" spans="2:15" ht="15.75" customHeight="1">
      <c r="B97" s="59"/>
      <c r="C97" s="59"/>
      <c r="D97" s="59"/>
      <c r="E97" s="46"/>
      <c r="F97" s="46"/>
      <c r="G97" s="46"/>
      <c r="H97" s="46"/>
      <c r="I97" s="46"/>
      <c r="K97" s="45"/>
      <c r="L97" s="45"/>
      <c r="M97" s="45"/>
      <c r="N97" s="45"/>
      <c r="O97" s="45"/>
    </row>
    <row r="98" spans="2:15" ht="15.75" customHeight="1">
      <c r="B98" s="59"/>
      <c r="C98" s="59"/>
      <c r="D98" s="59"/>
      <c r="E98" s="46"/>
      <c r="F98" s="46"/>
      <c r="G98" s="46"/>
      <c r="H98" s="46"/>
      <c r="I98" s="46"/>
      <c r="K98" s="45"/>
      <c r="L98" s="45"/>
      <c r="M98" s="45"/>
      <c r="N98" s="45"/>
      <c r="O98" s="45"/>
    </row>
    <row r="99" spans="2:15" ht="15.75" customHeight="1">
      <c r="B99" s="59"/>
      <c r="C99" s="59"/>
      <c r="D99" s="59"/>
      <c r="E99" s="46"/>
      <c r="F99" s="46"/>
      <c r="G99" s="46"/>
      <c r="H99" s="46"/>
      <c r="I99" s="46"/>
      <c r="K99" s="45"/>
      <c r="L99" s="45"/>
      <c r="M99" s="45"/>
      <c r="N99" s="45"/>
      <c r="O99" s="45"/>
    </row>
    <row r="100" spans="2:15" ht="15.75" customHeight="1">
      <c r="B100" s="59"/>
      <c r="C100" s="59"/>
      <c r="D100" s="59"/>
      <c r="E100" s="46"/>
      <c r="F100" s="46"/>
      <c r="G100" s="46"/>
      <c r="H100" s="46"/>
      <c r="I100" s="46"/>
      <c r="K100" s="45"/>
      <c r="L100" s="45"/>
      <c r="M100" s="45"/>
      <c r="N100" s="45"/>
      <c r="O100" s="45"/>
    </row>
    <row r="101" spans="2:15" ht="15.75" customHeight="1">
      <c r="B101" s="59"/>
      <c r="C101" s="59"/>
      <c r="D101" s="59"/>
      <c r="E101" s="46"/>
      <c r="F101" s="46"/>
      <c r="G101" s="46"/>
      <c r="H101" s="46"/>
      <c r="I101" s="46"/>
      <c r="K101" s="45"/>
      <c r="L101" s="45"/>
      <c r="M101" s="45"/>
      <c r="N101" s="45"/>
      <c r="O101" s="45"/>
    </row>
    <row r="102" spans="2:15" ht="15.75" customHeight="1">
      <c r="B102" s="59"/>
      <c r="C102" s="59"/>
      <c r="D102" s="59"/>
      <c r="E102" s="46"/>
      <c r="F102" s="46"/>
      <c r="G102" s="46"/>
      <c r="H102" s="46"/>
      <c r="I102" s="46"/>
      <c r="K102" s="45"/>
      <c r="L102" s="45"/>
      <c r="M102" s="45"/>
      <c r="N102" s="45"/>
      <c r="O102" s="45"/>
    </row>
    <row r="103" spans="2:15" ht="15.75" customHeight="1">
      <c r="B103" s="59"/>
      <c r="C103" s="59"/>
      <c r="D103" s="59"/>
      <c r="E103" s="46"/>
      <c r="F103" s="46"/>
      <c r="G103" s="46"/>
      <c r="H103" s="46"/>
      <c r="I103" s="46"/>
      <c r="K103" s="45"/>
      <c r="L103" s="45"/>
      <c r="M103" s="45"/>
      <c r="N103" s="45"/>
      <c r="O103" s="45"/>
    </row>
    <row r="104" spans="2:15" ht="15.75" customHeight="1">
      <c r="B104" s="59"/>
      <c r="C104" s="59"/>
      <c r="D104" s="59"/>
      <c r="E104" s="46"/>
      <c r="F104" s="46"/>
      <c r="G104" s="46"/>
      <c r="H104" s="46"/>
      <c r="I104" s="46"/>
      <c r="K104" s="45"/>
      <c r="L104" s="45"/>
      <c r="M104" s="45"/>
      <c r="N104" s="45"/>
      <c r="O104" s="45"/>
    </row>
    <row r="105" spans="2:15" ht="15.75" customHeight="1">
      <c r="B105" s="59"/>
      <c r="C105" s="59"/>
      <c r="D105" s="59"/>
      <c r="E105" s="46"/>
      <c r="F105" s="46"/>
      <c r="G105" s="46"/>
      <c r="H105" s="46"/>
      <c r="I105" s="46"/>
      <c r="K105" s="45"/>
      <c r="L105" s="45"/>
      <c r="M105" s="45"/>
      <c r="N105" s="45"/>
      <c r="O105" s="45"/>
    </row>
    <row r="106" spans="2:15" ht="15.75" customHeight="1">
      <c r="B106" s="59"/>
      <c r="C106" s="59"/>
      <c r="D106" s="59"/>
      <c r="E106" s="46"/>
      <c r="F106" s="46"/>
      <c r="G106" s="46"/>
      <c r="H106" s="46"/>
      <c r="I106" s="46"/>
      <c r="K106" s="45"/>
      <c r="L106" s="45"/>
      <c r="M106" s="45"/>
      <c r="N106" s="45"/>
      <c r="O106" s="45"/>
    </row>
    <row r="107" spans="2:15" ht="15.75" customHeight="1">
      <c r="B107" s="59"/>
      <c r="C107" s="59"/>
      <c r="D107" s="59"/>
      <c r="E107" s="46"/>
      <c r="F107" s="46"/>
      <c r="G107" s="46"/>
      <c r="H107" s="46"/>
      <c r="I107" s="46"/>
      <c r="K107" s="45"/>
      <c r="L107" s="45"/>
      <c r="M107" s="45"/>
      <c r="N107" s="45"/>
      <c r="O107" s="45"/>
    </row>
    <row r="108" spans="2:15" ht="15.75" customHeight="1">
      <c r="B108" s="59"/>
      <c r="C108" s="59"/>
      <c r="D108" s="59"/>
      <c r="E108" s="46"/>
      <c r="F108" s="46"/>
      <c r="G108" s="46"/>
      <c r="H108" s="46"/>
      <c r="I108" s="46"/>
      <c r="K108" s="45"/>
      <c r="L108" s="45"/>
      <c r="M108" s="45"/>
      <c r="N108" s="45"/>
      <c r="O108" s="45"/>
    </row>
    <row r="109" spans="2:15" ht="15.75" customHeight="1">
      <c r="B109" s="59"/>
      <c r="C109" s="59"/>
      <c r="D109" s="59"/>
      <c r="E109" s="46"/>
      <c r="F109" s="46"/>
      <c r="G109" s="46"/>
      <c r="H109" s="46"/>
      <c r="I109" s="46"/>
      <c r="K109" s="45"/>
      <c r="L109" s="45"/>
      <c r="M109" s="45"/>
      <c r="N109" s="45"/>
      <c r="O109" s="45"/>
    </row>
    <row r="110" spans="2:15" ht="15.75" customHeight="1">
      <c r="B110" s="59"/>
      <c r="C110" s="59"/>
      <c r="D110" s="59"/>
      <c r="E110" s="46"/>
      <c r="F110" s="46"/>
      <c r="G110" s="46"/>
      <c r="H110" s="46"/>
      <c r="I110" s="46"/>
      <c r="K110" s="45"/>
      <c r="L110" s="45"/>
      <c r="M110" s="45"/>
      <c r="N110" s="45"/>
      <c r="O110" s="45"/>
    </row>
    <row r="111" spans="2:15" ht="15.75" customHeight="1">
      <c r="B111" s="59"/>
      <c r="C111" s="59"/>
      <c r="D111" s="59"/>
      <c r="E111" s="46"/>
      <c r="F111" s="46"/>
      <c r="G111" s="46"/>
      <c r="H111" s="46"/>
      <c r="I111" s="46"/>
      <c r="K111" s="45"/>
      <c r="L111" s="45"/>
      <c r="M111" s="45"/>
      <c r="N111" s="45"/>
      <c r="O111" s="45"/>
    </row>
    <row r="112" spans="2:15" ht="15.75" customHeight="1">
      <c r="B112" s="59"/>
      <c r="C112" s="59"/>
      <c r="D112" s="59"/>
      <c r="E112" s="46"/>
      <c r="F112" s="46"/>
      <c r="G112" s="46"/>
      <c r="H112" s="46"/>
      <c r="I112" s="46"/>
      <c r="K112" s="45"/>
      <c r="L112" s="45"/>
      <c r="M112" s="45"/>
      <c r="N112" s="45"/>
      <c r="O112" s="45"/>
    </row>
    <row r="113" spans="2:15" ht="15.75" customHeight="1">
      <c r="B113" s="59"/>
      <c r="C113" s="59"/>
      <c r="D113" s="59"/>
      <c r="E113" s="46"/>
      <c r="F113" s="46"/>
      <c r="G113" s="46"/>
      <c r="H113" s="46"/>
      <c r="I113" s="46"/>
      <c r="K113" s="45"/>
      <c r="L113" s="45"/>
      <c r="M113" s="45"/>
      <c r="N113" s="45"/>
      <c r="O113" s="45"/>
    </row>
    <row r="114" spans="2:15" ht="15.75" customHeight="1">
      <c r="B114" s="59"/>
      <c r="C114" s="59"/>
      <c r="D114" s="59"/>
      <c r="E114" s="46"/>
      <c r="F114" s="46"/>
      <c r="G114" s="46"/>
      <c r="H114" s="46"/>
      <c r="I114" s="46"/>
      <c r="K114" s="45"/>
      <c r="L114" s="45"/>
      <c r="M114" s="45"/>
      <c r="N114" s="45"/>
      <c r="O114" s="45"/>
    </row>
    <row r="115" spans="2:15" ht="15.75" customHeight="1">
      <c r="B115" s="59"/>
      <c r="C115" s="59"/>
      <c r="D115" s="59"/>
      <c r="E115" s="46"/>
      <c r="F115" s="46"/>
      <c r="G115" s="46"/>
      <c r="H115" s="46"/>
      <c r="I115" s="46"/>
      <c r="K115" s="45"/>
      <c r="L115" s="45"/>
      <c r="M115" s="45"/>
      <c r="N115" s="45"/>
      <c r="O115" s="45"/>
    </row>
    <row r="116" spans="2:15" ht="15.75" customHeight="1">
      <c r="B116" s="59"/>
      <c r="C116" s="59"/>
      <c r="D116" s="59"/>
      <c r="E116" s="46"/>
      <c r="F116" s="46"/>
      <c r="G116" s="46"/>
      <c r="H116" s="46"/>
      <c r="I116" s="46"/>
      <c r="K116" s="45"/>
      <c r="L116" s="45"/>
      <c r="M116" s="45"/>
      <c r="N116" s="45"/>
      <c r="O116" s="45"/>
    </row>
    <row r="117" spans="2:15" ht="15.75" customHeight="1">
      <c r="B117" s="59"/>
      <c r="C117" s="59"/>
      <c r="D117" s="59"/>
      <c r="E117" s="46"/>
      <c r="F117" s="46"/>
      <c r="G117" s="46"/>
      <c r="H117" s="46"/>
      <c r="I117" s="46"/>
      <c r="K117" s="45"/>
      <c r="L117" s="45"/>
      <c r="M117" s="45"/>
      <c r="N117" s="45"/>
      <c r="O117" s="45"/>
    </row>
    <row r="118" spans="2:15" ht="15.75" customHeight="1">
      <c r="B118" s="59"/>
      <c r="C118" s="59"/>
      <c r="D118" s="59"/>
      <c r="E118" s="46"/>
      <c r="F118" s="46"/>
      <c r="G118" s="46"/>
      <c r="H118" s="46"/>
      <c r="I118" s="46"/>
      <c r="K118" s="45"/>
      <c r="L118" s="45"/>
      <c r="M118" s="45"/>
      <c r="N118" s="45"/>
      <c r="O118" s="45"/>
    </row>
    <row r="119" spans="2:15" ht="15.75" customHeight="1">
      <c r="B119" s="59"/>
      <c r="C119" s="59"/>
      <c r="D119" s="59"/>
      <c r="E119" s="46"/>
      <c r="F119" s="46"/>
      <c r="G119" s="46"/>
      <c r="H119" s="46"/>
      <c r="I119" s="46"/>
      <c r="K119" s="45"/>
      <c r="L119" s="45"/>
      <c r="M119" s="45"/>
      <c r="N119" s="45"/>
      <c r="O119" s="45"/>
    </row>
    <row r="120" spans="2:15" ht="15.75" customHeight="1">
      <c r="B120" s="59"/>
      <c r="C120" s="59"/>
      <c r="D120" s="59"/>
      <c r="E120" s="46"/>
      <c r="F120" s="46"/>
      <c r="G120" s="46"/>
      <c r="H120" s="46"/>
      <c r="I120" s="46"/>
      <c r="K120" s="45"/>
      <c r="L120" s="45"/>
      <c r="M120" s="45"/>
      <c r="N120" s="45"/>
      <c r="O120" s="45"/>
    </row>
    <row r="121" spans="2:15" ht="15.75" customHeight="1">
      <c r="B121" s="59"/>
      <c r="C121" s="59"/>
      <c r="D121" s="59"/>
      <c r="E121" s="46"/>
      <c r="F121" s="46"/>
      <c r="G121" s="46"/>
      <c r="H121" s="46"/>
      <c r="I121" s="46"/>
      <c r="K121" s="45"/>
      <c r="L121" s="45"/>
      <c r="M121" s="45"/>
      <c r="N121" s="45"/>
      <c r="O121" s="45"/>
    </row>
    <row r="122" spans="2:15" ht="15.75" customHeight="1">
      <c r="B122" s="59"/>
      <c r="C122" s="59"/>
      <c r="D122" s="59"/>
      <c r="E122" s="46"/>
      <c r="F122" s="46"/>
      <c r="G122" s="46"/>
      <c r="H122" s="46"/>
      <c r="I122" s="46"/>
      <c r="K122" s="45"/>
      <c r="L122" s="45"/>
      <c r="M122" s="45"/>
      <c r="N122" s="45"/>
      <c r="O122" s="45"/>
    </row>
    <row r="123" spans="2:15" ht="15.75" customHeight="1">
      <c r="B123" s="59"/>
      <c r="C123" s="59"/>
      <c r="D123" s="59"/>
      <c r="E123" s="46"/>
      <c r="F123" s="46"/>
      <c r="G123" s="46"/>
      <c r="H123" s="46"/>
      <c r="I123" s="46"/>
      <c r="K123" s="45"/>
      <c r="L123" s="45"/>
      <c r="M123" s="45"/>
      <c r="N123" s="45"/>
      <c r="O123" s="45"/>
    </row>
    <row r="124" spans="2:15" ht="15.75" customHeight="1">
      <c r="B124" s="59"/>
      <c r="C124" s="59"/>
      <c r="D124" s="59"/>
      <c r="E124" s="46"/>
      <c r="F124" s="46"/>
      <c r="G124" s="46"/>
      <c r="H124" s="46"/>
      <c r="I124" s="46"/>
      <c r="K124" s="45"/>
      <c r="L124" s="45"/>
      <c r="M124" s="45"/>
      <c r="N124" s="45"/>
      <c r="O124" s="45"/>
    </row>
    <row r="125" spans="2:15" ht="15.75" customHeight="1">
      <c r="B125" s="59"/>
      <c r="C125" s="59"/>
      <c r="D125" s="59"/>
      <c r="E125" s="46"/>
      <c r="F125" s="46"/>
      <c r="G125" s="46"/>
      <c r="H125" s="46"/>
      <c r="I125" s="46"/>
      <c r="K125" s="45"/>
      <c r="L125" s="45"/>
      <c r="M125" s="45"/>
      <c r="N125" s="45"/>
      <c r="O125" s="45"/>
    </row>
    <row r="126" spans="2:15" ht="15.75" customHeight="1">
      <c r="B126" s="59"/>
      <c r="C126" s="59"/>
      <c r="D126" s="59"/>
      <c r="E126" s="46"/>
      <c r="F126" s="46"/>
      <c r="G126" s="46"/>
      <c r="H126" s="46"/>
      <c r="I126" s="46"/>
      <c r="K126" s="45"/>
      <c r="L126" s="45"/>
      <c r="M126" s="45"/>
      <c r="N126" s="45"/>
      <c r="O126" s="45"/>
    </row>
    <row r="127" spans="2:15" ht="15.75" customHeight="1">
      <c r="B127" s="59"/>
      <c r="C127" s="59"/>
      <c r="D127" s="59"/>
      <c r="E127" s="46"/>
      <c r="F127" s="46"/>
      <c r="G127" s="46"/>
      <c r="H127" s="46"/>
      <c r="I127" s="46"/>
      <c r="K127" s="45"/>
      <c r="L127" s="45"/>
      <c r="M127" s="45"/>
      <c r="N127" s="45"/>
      <c r="O127" s="45"/>
    </row>
    <row r="128" spans="2:15" ht="15.75" customHeight="1">
      <c r="B128" s="59"/>
      <c r="C128" s="59"/>
      <c r="D128" s="59"/>
      <c r="E128" s="46"/>
      <c r="F128" s="46"/>
      <c r="G128" s="46"/>
      <c r="H128" s="46"/>
      <c r="I128" s="46"/>
      <c r="K128" s="45"/>
      <c r="L128" s="45"/>
      <c r="M128" s="45"/>
      <c r="N128" s="45"/>
      <c r="O128" s="45"/>
    </row>
    <row r="129" spans="2:15" ht="15.75" customHeight="1">
      <c r="B129" s="59"/>
      <c r="C129" s="59"/>
      <c r="D129" s="59"/>
      <c r="E129" s="46"/>
      <c r="F129" s="46"/>
      <c r="G129" s="46"/>
      <c r="H129" s="46"/>
      <c r="I129" s="46"/>
      <c r="K129" s="45"/>
      <c r="L129" s="45"/>
      <c r="M129" s="45"/>
      <c r="N129" s="45"/>
      <c r="O129" s="45"/>
    </row>
    <row r="130" spans="2:15" ht="15.75" customHeight="1">
      <c r="B130" s="59"/>
      <c r="C130" s="59"/>
      <c r="D130" s="59"/>
      <c r="E130" s="46"/>
      <c r="F130" s="46"/>
      <c r="G130" s="46"/>
      <c r="H130" s="46"/>
      <c r="I130" s="46"/>
      <c r="K130" s="45"/>
      <c r="L130" s="45"/>
      <c r="M130" s="45"/>
      <c r="N130" s="45"/>
      <c r="O130" s="45"/>
    </row>
    <row r="131" spans="2:15" ht="15.75" customHeight="1">
      <c r="B131" s="59"/>
      <c r="C131" s="59"/>
      <c r="D131" s="59"/>
      <c r="E131" s="46"/>
      <c r="F131" s="46"/>
      <c r="G131" s="46"/>
      <c r="H131" s="46"/>
      <c r="I131" s="46"/>
      <c r="K131" s="45"/>
      <c r="L131" s="45"/>
      <c r="M131" s="45"/>
      <c r="N131" s="45"/>
      <c r="O131" s="45"/>
    </row>
    <row r="132" spans="2:15" ht="15.75" customHeight="1">
      <c r="B132" s="59"/>
      <c r="C132" s="59"/>
      <c r="D132" s="59"/>
      <c r="E132" s="46"/>
      <c r="F132" s="46"/>
      <c r="G132" s="46"/>
      <c r="H132" s="46"/>
      <c r="I132" s="46"/>
      <c r="K132" s="45"/>
      <c r="L132" s="45"/>
      <c r="M132" s="45"/>
      <c r="N132" s="45"/>
      <c r="O132" s="45"/>
    </row>
    <row r="133" spans="2:15" ht="15.75" customHeight="1">
      <c r="B133" s="59"/>
      <c r="C133" s="59"/>
      <c r="D133" s="59"/>
      <c r="E133" s="46"/>
      <c r="F133" s="46"/>
      <c r="G133" s="46"/>
      <c r="H133" s="46"/>
      <c r="I133" s="46"/>
      <c r="K133" s="45"/>
      <c r="L133" s="45"/>
      <c r="M133" s="45"/>
      <c r="N133" s="45"/>
      <c r="O133" s="45"/>
    </row>
    <row r="134" spans="2:15" ht="15.75" customHeight="1">
      <c r="B134" s="59"/>
      <c r="C134" s="59"/>
      <c r="D134" s="59"/>
      <c r="E134" s="46"/>
      <c r="F134" s="46"/>
      <c r="G134" s="46"/>
      <c r="H134" s="46"/>
      <c r="I134" s="46"/>
      <c r="K134" s="45"/>
      <c r="L134" s="45"/>
      <c r="M134" s="45"/>
      <c r="N134" s="45"/>
      <c r="O134" s="45"/>
    </row>
    <row r="135" spans="2:15" ht="15.75" customHeight="1">
      <c r="B135" s="59"/>
      <c r="C135" s="59"/>
      <c r="D135" s="59"/>
      <c r="E135" s="46"/>
      <c r="F135" s="46"/>
      <c r="G135" s="46"/>
      <c r="H135" s="46"/>
      <c r="I135" s="46"/>
      <c r="K135" s="45"/>
      <c r="L135" s="45"/>
      <c r="M135" s="45"/>
      <c r="N135" s="45"/>
      <c r="O135" s="45"/>
    </row>
    <row r="136" spans="2:15" ht="15.75" customHeight="1">
      <c r="B136" s="59"/>
      <c r="C136" s="59"/>
      <c r="D136" s="59"/>
      <c r="E136" s="46"/>
      <c r="F136" s="46"/>
      <c r="G136" s="46"/>
      <c r="H136" s="46"/>
      <c r="I136" s="46"/>
      <c r="K136" s="45"/>
      <c r="L136" s="45"/>
      <c r="M136" s="45"/>
      <c r="N136" s="45"/>
      <c r="O136" s="45"/>
    </row>
    <row r="137" spans="2:15" ht="15.75" customHeight="1">
      <c r="B137" s="59"/>
      <c r="C137" s="59"/>
      <c r="D137" s="59"/>
      <c r="E137" s="46"/>
      <c r="F137" s="46"/>
      <c r="G137" s="46"/>
      <c r="H137" s="46"/>
      <c r="I137" s="46"/>
      <c r="K137" s="45"/>
      <c r="L137" s="45"/>
      <c r="M137" s="45"/>
      <c r="N137" s="45"/>
      <c r="O137" s="45"/>
    </row>
    <row r="138" spans="2:15" ht="15.75" customHeight="1">
      <c r="B138" s="59"/>
      <c r="C138" s="59"/>
      <c r="D138" s="59"/>
      <c r="E138" s="46"/>
      <c r="F138" s="46"/>
      <c r="G138" s="46"/>
      <c r="H138" s="46"/>
      <c r="I138" s="46"/>
      <c r="K138" s="45"/>
      <c r="L138" s="45"/>
      <c r="M138" s="45"/>
      <c r="N138" s="45"/>
      <c r="O138" s="45"/>
    </row>
    <row r="139" spans="2:15" ht="15.75" customHeight="1">
      <c r="B139" s="59"/>
      <c r="C139" s="59"/>
      <c r="D139" s="59"/>
      <c r="E139" s="46"/>
      <c r="F139" s="46"/>
      <c r="G139" s="46"/>
      <c r="H139" s="46"/>
      <c r="I139" s="46"/>
      <c r="K139" s="45"/>
      <c r="L139" s="45"/>
      <c r="M139" s="45"/>
      <c r="N139" s="45"/>
      <c r="O139" s="45"/>
    </row>
    <row r="140" spans="2:15" ht="15.75" customHeight="1">
      <c r="B140" s="59"/>
      <c r="C140" s="59"/>
      <c r="D140" s="59"/>
      <c r="E140" s="46"/>
      <c r="F140" s="46"/>
      <c r="G140" s="46"/>
      <c r="H140" s="46"/>
      <c r="I140" s="46"/>
      <c r="K140" s="45"/>
      <c r="L140" s="45"/>
      <c r="M140" s="45"/>
      <c r="N140" s="45"/>
      <c r="O140" s="45"/>
    </row>
    <row r="141" spans="2:15" ht="15.75" customHeight="1">
      <c r="B141" s="59"/>
      <c r="C141" s="59"/>
      <c r="D141" s="59"/>
      <c r="E141" s="46"/>
      <c r="F141" s="46"/>
      <c r="G141" s="46"/>
      <c r="H141" s="46"/>
      <c r="I141" s="46"/>
      <c r="K141" s="45"/>
      <c r="L141" s="45"/>
      <c r="M141" s="45"/>
      <c r="N141" s="45"/>
      <c r="O141" s="45"/>
    </row>
    <row r="142" spans="2:15" ht="15.75" customHeight="1">
      <c r="B142" s="59"/>
      <c r="C142" s="59"/>
      <c r="D142" s="59"/>
      <c r="E142" s="46"/>
      <c r="F142" s="46"/>
      <c r="G142" s="46"/>
      <c r="H142" s="46"/>
      <c r="I142" s="46"/>
      <c r="K142" s="45"/>
      <c r="L142" s="45"/>
      <c r="M142" s="45"/>
      <c r="N142" s="45"/>
      <c r="O142" s="45"/>
    </row>
    <row r="143" spans="2:15" ht="15.75" customHeight="1">
      <c r="B143" s="59"/>
      <c r="C143" s="59"/>
      <c r="D143" s="59"/>
      <c r="E143" s="46"/>
      <c r="F143" s="46"/>
      <c r="G143" s="46"/>
      <c r="H143" s="46"/>
      <c r="I143" s="46"/>
      <c r="K143" s="45"/>
      <c r="L143" s="45"/>
      <c r="M143" s="45"/>
      <c r="N143" s="45"/>
      <c r="O143" s="45"/>
    </row>
    <row r="144" spans="2:15" ht="15.75" customHeight="1">
      <c r="B144" s="59"/>
      <c r="C144" s="59"/>
      <c r="D144" s="59"/>
      <c r="E144" s="46"/>
      <c r="F144" s="46"/>
      <c r="G144" s="46"/>
      <c r="H144" s="46"/>
      <c r="I144" s="46"/>
      <c r="K144" s="45"/>
      <c r="L144" s="45"/>
      <c r="M144" s="45"/>
      <c r="N144" s="45"/>
      <c r="O144" s="45"/>
    </row>
    <row r="145" spans="2:15" ht="15.75" customHeight="1">
      <c r="B145" s="59"/>
      <c r="C145" s="59"/>
      <c r="D145" s="59"/>
      <c r="E145" s="46"/>
      <c r="F145" s="46"/>
      <c r="G145" s="46"/>
      <c r="H145" s="46"/>
      <c r="I145" s="46"/>
      <c r="K145" s="45"/>
      <c r="L145" s="45"/>
      <c r="M145" s="45"/>
      <c r="N145" s="45"/>
      <c r="O145" s="45"/>
    </row>
    <row r="146" spans="2:15" ht="15.75" customHeight="1">
      <c r="B146" s="59"/>
      <c r="C146" s="59"/>
      <c r="D146" s="59"/>
      <c r="E146" s="46"/>
      <c r="F146" s="46"/>
      <c r="G146" s="46"/>
      <c r="H146" s="46"/>
      <c r="I146" s="46"/>
      <c r="K146" s="45"/>
      <c r="L146" s="45"/>
      <c r="M146" s="45"/>
      <c r="N146" s="45"/>
      <c r="O146" s="45"/>
    </row>
    <row r="147" spans="2:15" ht="15.75" customHeight="1">
      <c r="B147" s="59"/>
      <c r="C147" s="59"/>
      <c r="D147" s="59"/>
      <c r="E147" s="46"/>
      <c r="F147" s="46"/>
      <c r="G147" s="46"/>
      <c r="H147" s="46"/>
      <c r="I147" s="46"/>
      <c r="K147" s="45"/>
      <c r="L147" s="45"/>
      <c r="M147" s="45"/>
      <c r="N147" s="45"/>
      <c r="O147" s="45"/>
    </row>
    <row r="148" spans="2:15" ht="15.75" customHeight="1">
      <c r="B148" s="59"/>
      <c r="C148" s="59"/>
      <c r="D148" s="59"/>
      <c r="E148" s="46"/>
      <c r="F148" s="46"/>
      <c r="G148" s="46"/>
      <c r="H148" s="46"/>
      <c r="I148" s="46"/>
      <c r="K148" s="45"/>
      <c r="L148" s="45"/>
      <c r="M148" s="45"/>
      <c r="N148" s="45"/>
      <c r="O148" s="45"/>
    </row>
    <row r="149" spans="2:15" ht="15.75" customHeight="1">
      <c r="B149" s="59"/>
      <c r="C149" s="59"/>
      <c r="D149" s="59"/>
      <c r="E149" s="46"/>
      <c r="F149" s="46"/>
      <c r="G149" s="46"/>
      <c r="H149" s="46"/>
      <c r="I149" s="46"/>
      <c r="K149" s="45"/>
      <c r="L149" s="45"/>
      <c r="M149" s="45"/>
      <c r="N149" s="45"/>
      <c r="O149" s="45"/>
    </row>
    <row r="150" spans="2:15" ht="15.75" customHeight="1">
      <c r="B150" s="59"/>
      <c r="C150" s="59"/>
      <c r="D150" s="59"/>
      <c r="E150" s="46"/>
      <c r="F150" s="46"/>
      <c r="G150" s="46"/>
      <c r="H150" s="46"/>
      <c r="I150" s="46"/>
      <c r="K150" s="45"/>
      <c r="L150" s="45"/>
      <c r="M150" s="45"/>
      <c r="N150" s="45"/>
      <c r="O150" s="45"/>
    </row>
    <row r="151" spans="2:15" ht="15.75" customHeight="1">
      <c r="B151" s="59"/>
      <c r="C151" s="59"/>
      <c r="D151" s="59"/>
      <c r="E151" s="46"/>
      <c r="F151" s="46"/>
      <c r="G151" s="46"/>
      <c r="H151" s="46"/>
      <c r="I151" s="46"/>
      <c r="K151" s="45"/>
      <c r="L151" s="45"/>
      <c r="M151" s="45"/>
      <c r="N151" s="45"/>
      <c r="O151" s="45"/>
    </row>
    <row r="152" spans="2:15" ht="15.75" customHeight="1">
      <c r="B152" s="59"/>
      <c r="C152" s="59"/>
      <c r="D152" s="59"/>
      <c r="E152" s="46"/>
      <c r="F152" s="46"/>
      <c r="G152" s="46"/>
      <c r="H152" s="46"/>
      <c r="I152" s="46"/>
      <c r="K152" s="45"/>
      <c r="L152" s="45"/>
      <c r="M152" s="45"/>
      <c r="N152" s="45"/>
      <c r="O152" s="45"/>
    </row>
    <row r="153" spans="2:15" ht="15.75" customHeight="1">
      <c r="B153" s="59"/>
      <c r="C153" s="59"/>
      <c r="D153" s="59"/>
      <c r="E153" s="46"/>
      <c r="F153" s="46"/>
      <c r="G153" s="46"/>
      <c r="H153" s="46"/>
      <c r="I153" s="46"/>
      <c r="K153" s="45"/>
      <c r="L153" s="45"/>
      <c r="M153" s="45"/>
      <c r="N153" s="45"/>
      <c r="O153" s="45"/>
    </row>
    <row r="154" spans="2:15" ht="15.75" customHeight="1">
      <c r="B154" s="59"/>
      <c r="C154" s="59"/>
      <c r="D154" s="59"/>
      <c r="E154" s="46"/>
      <c r="F154" s="46"/>
      <c r="G154" s="46"/>
      <c r="H154" s="46"/>
      <c r="I154" s="46"/>
      <c r="K154" s="45"/>
      <c r="L154" s="45"/>
      <c r="M154" s="45"/>
      <c r="N154" s="45"/>
      <c r="O154" s="45"/>
    </row>
    <row r="155" spans="2:15" ht="15.75" customHeight="1">
      <c r="B155" s="59"/>
      <c r="C155" s="59"/>
      <c r="D155" s="59"/>
      <c r="E155" s="46"/>
      <c r="F155" s="46"/>
      <c r="G155" s="46"/>
      <c r="H155" s="46"/>
      <c r="I155" s="46"/>
      <c r="K155" s="45"/>
      <c r="L155" s="45"/>
      <c r="M155" s="45"/>
      <c r="N155" s="45"/>
      <c r="O155" s="45"/>
    </row>
    <row r="156" spans="2:15" ht="15.75" customHeight="1">
      <c r="B156" s="59"/>
      <c r="C156" s="59"/>
      <c r="D156" s="59"/>
      <c r="E156" s="46"/>
      <c r="F156" s="46"/>
      <c r="G156" s="46"/>
      <c r="H156" s="46"/>
      <c r="I156" s="46"/>
      <c r="K156" s="45"/>
      <c r="L156" s="45"/>
      <c r="M156" s="45"/>
      <c r="N156" s="45"/>
      <c r="O156" s="45"/>
    </row>
    <row r="157" spans="2:15" ht="15.75" customHeight="1">
      <c r="B157" s="59"/>
      <c r="C157" s="59"/>
      <c r="D157" s="59"/>
      <c r="E157" s="46"/>
      <c r="F157" s="46"/>
      <c r="G157" s="46"/>
      <c r="H157" s="46"/>
      <c r="I157" s="46"/>
      <c r="K157" s="45"/>
      <c r="L157" s="45"/>
      <c r="M157" s="45"/>
      <c r="N157" s="45"/>
      <c r="O157" s="45"/>
    </row>
    <row r="158" spans="2:15" ht="15.75" customHeight="1">
      <c r="B158" s="59"/>
      <c r="C158" s="59"/>
      <c r="D158" s="59"/>
      <c r="E158" s="46"/>
      <c r="F158" s="46"/>
      <c r="G158" s="46"/>
      <c r="H158" s="46"/>
      <c r="I158" s="46"/>
      <c r="K158" s="45"/>
      <c r="L158" s="45"/>
      <c r="M158" s="45"/>
      <c r="N158" s="45"/>
      <c r="O158" s="45"/>
    </row>
    <row r="159" spans="2:15" ht="15.75" customHeight="1">
      <c r="B159" s="59"/>
      <c r="C159" s="59"/>
      <c r="D159" s="59"/>
      <c r="E159" s="46"/>
      <c r="F159" s="46"/>
      <c r="G159" s="46"/>
      <c r="H159" s="46"/>
      <c r="I159" s="46"/>
      <c r="K159" s="45"/>
      <c r="L159" s="45"/>
      <c r="M159" s="45"/>
      <c r="N159" s="45"/>
      <c r="O159" s="45"/>
    </row>
    <row r="160" spans="2:15" ht="15.75" customHeight="1">
      <c r="B160" s="59"/>
      <c r="C160" s="59"/>
      <c r="D160" s="59"/>
      <c r="E160" s="46"/>
      <c r="F160" s="46"/>
      <c r="G160" s="46"/>
      <c r="H160" s="46"/>
      <c r="I160" s="46"/>
      <c r="K160" s="45"/>
      <c r="L160" s="45"/>
      <c r="M160" s="45"/>
      <c r="N160" s="45"/>
      <c r="O160" s="45"/>
    </row>
    <row r="161" spans="2:15" ht="15.75" customHeight="1">
      <c r="B161" s="59"/>
      <c r="C161" s="59"/>
      <c r="D161" s="59"/>
      <c r="E161" s="46"/>
      <c r="F161" s="46"/>
      <c r="G161" s="46"/>
      <c r="H161" s="46"/>
      <c r="I161" s="46"/>
      <c r="K161" s="45"/>
      <c r="L161" s="45"/>
      <c r="M161" s="45"/>
      <c r="N161" s="45"/>
      <c r="O161" s="45"/>
    </row>
    <row r="162" spans="2:15" ht="15.75" customHeight="1">
      <c r="B162" s="59"/>
      <c r="C162" s="59"/>
      <c r="D162" s="59"/>
      <c r="E162" s="46"/>
      <c r="F162" s="46"/>
      <c r="G162" s="46"/>
      <c r="H162" s="46"/>
      <c r="I162" s="46"/>
      <c r="K162" s="45"/>
      <c r="L162" s="45"/>
      <c r="M162" s="45"/>
      <c r="N162" s="45"/>
      <c r="O162" s="45"/>
    </row>
    <row r="163" spans="2:15" ht="15.75" customHeight="1">
      <c r="B163" s="59"/>
      <c r="C163" s="59"/>
      <c r="D163" s="59"/>
      <c r="E163" s="46"/>
      <c r="F163" s="46"/>
      <c r="G163" s="46"/>
      <c r="H163" s="46"/>
      <c r="I163" s="46"/>
      <c r="K163" s="45"/>
      <c r="L163" s="45"/>
      <c r="M163" s="45"/>
      <c r="N163" s="45"/>
      <c r="O163" s="45"/>
    </row>
    <row r="164" spans="2:15" ht="15.75" customHeight="1">
      <c r="B164" s="59"/>
      <c r="C164" s="59"/>
      <c r="D164" s="59"/>
      <c r="E164" s="46"/>
      <c r="F164" s="46"/>
      <c r="G164" s="46"/>
      <c r="H164" s="46"/>
      <c r="I164" s="46"/>
      <c r="K164" s="45"/>
      <c r="L164" s="45"/>
      <c r="M164" s="45"/>
      <c r="N164" s="45"/>
      <c r="O164" s="45"/>
    </row>
    <row r="165" spans="2:15" ht="15.75" customHeight="1">
      <c r="B165" s="59"/>
      <c r="C165" s="59"/>
      <c r="D165" s="59"/>
      <c r="E165" s="46"/>
      <c r="F165" s="46"/>
      <c r="G165" s="46"/>
      <c r="H165" s="46"/>
      <c r="I165" s="46"/>
      <c r="K165" s="45"/>
      <c r="L165" s="45"/>
      <c r="M165" s="45"/>
      <c r="N165" s="45"/>
      <c r="O165" s="45"/>
    </row>
    <row r="166" spans="2:15" ht="15.75" customHeight="1">
      <c r="B166" s="59"/>
      <c r="C166" s="59"/>
      <c r="D166" s="59"/>
      <c r="E166" s="46"/>
      <c r="F166" s="46"/>
      <c r="G166" s="46"/>
      <c r="H166" s="46"/>
      <c r="I166" s="46"/>
      <c r="K166" s="45"/>
      <c r="L166" s="45"/>
      <c r="M166" s="45"/>
      <c r="N166" s="45"/>
      <c r="O166" s="45"/>
    </row>
    <row r="167" spans="2:15" ht="15.75" customHeight="1">
      <c r="B167" s="59"/>
      <c r="C167" s="59"/>
      <c r="D167" s="59"/>
      <c r="E167" s="46"/>
      <c r="F167" s="46"/>
      <c r="G167" s="46"/>
      <c r="H167" s="46"/>
      <c r="I167" s="46"/>
      <c r="K167" s="45"/>
      <c r="L167" s="45"/>
      <c r="M167" s="45"/>
      <c r="N167" s="45"/>
      <c r="O167" s="45"/>
    </row>
    <row r="168" spans="2:15" ht="15.75" customHeight="1">
      <c r="B168" s="59"/>
      <c r="C168" s="59"/>
      <c r="D168" s="59"/>
      <c r="E168" s="46"/>
      <c r="F168" s="46"/>
      <c r="G168" s="46"/>
      <c r="H168" s="46"/>
      <c r="I168" s="46"/>
      <c r="K168" s="45"/>
      <c r="L168" s="45"/>
      <c r="M168" s="45"/>
      <c r="N168" s="45"/>
      <c r="O168" s="45"/>
    </row>
    <row r="169" spans="2:15" ht="15.75" customHeight="1">
      <c r="B169" s="59"/>
      <c r="C169" s="59"/>
      <c r="D169" s="59"/>
      <c r="E169" s="46"/>
      <c r="F169" s="46"/>
      <c r="G169" s="46"/>
      <c r="H169" s="46"/>
      <c r="I169" s="46"/>
      <c r="K169" s="45"/>
      <c r="L169" s="45"/>
      <c r="M169" s="45"/>
      <c r="N169" s="45"/>
      <c r="O169" s="45"/>
    </row>
    <row r="170" spans="2:15" ht="15.75" customHeight="1">
      <c r="B170" s="59"/>
      <c r="C170" s="59"/>
      <c r="D170" s="59"/>
      <c r="E170" s="46"/>
      <c r="F170" s="46"/>
      <c r="G170" s="46"/>
      <c r="H170" s="46"/>
      <c r="I170" s="46"/>
      <c r="K170" s="45"/>
      <c r="L170" s="45"/>
      <c r="M170" s="45"/>
      <c r="N170" s="45"/>
      <c r="O170" s="45"/>
    </row>
    <row r="171" spans="2:15" ht="15.75" customHeight="1">
      <c r="B171" s="59"/>
      <c r="C171" s="59"/>
      <c r="D171" s="59"/>
      <c r="E171" s="46"/>
      <c r="F171" s="46"/>
      <c r="G171" s="46"/>
      <c r="H171" s="46"/>
      <c r="I171" s="46"/>
      <c r="K171" s="45"/>
      <c r="L171" s="45"/>
      <c r="M171" s="45"/>
      <c r="N171" s="45"/>
      <c r="O171" s="45"/>
    </row>
    <row r="172" spans="2:15" ht="15.75" customHeight="1">
      <c r="B172" s="59"/>
      <c r="C172" s="59"/>
      <c r="D172" s="59"/>
      <c r="E172" s="46"/>
      <c r="F172" s="46"/>
      <c r="G172" s="46"/>
      <c r="H172" s="46"/>
      <c r="I172" s="46"/>
      <c r="K172" s="45"/>
      <c r="L172" s="45"/>
      <c r="M172" s="45"/>
      <c r="N172" s="45"/>
      <c r="O172" s="45"/>
    </row>
    <row r="173" spans="2:15" ht="15.75" customHeight="1">
      <c r="B173" s="59"/>
      <c r="C173" s="59"/>
      <c r="D173" s="59"/>
      <c r="E173" s="46"/>
      <c r="F173" s="46"/>
      <c r="G173" s="46"/>
      <c r="H173" s="46"/>
      <c r="I173" s="46"/>
      <c r="K173" s="45"/>
      <c r="L173" s="45"/>
      <c r="M173" s="45"/>
      <c r="N173" s="45"/>
      <c r="O173" s="45"/>
    </row>
    <row r="174" spans="2:15" ht="15.75" customHeight="1">
      <c r="B174" s="59"/>
      <c r="C174" s="59"/>
      <c r="D174" s="59"/>
      <c r="E174" s="46"/>
      <c r="F174" s="46"/>
      <c r="G174" s="46"/>
      <c r="H174" s="46"/>
      <c r="I174" s="46"/>
      <c r="K174" s="45"/>
      <c r="L174" s="45"/>
      <c r="M174" s="45"/>
      <c r="N174" s="45"/>
      <c r="O174" s="45"/>
    </row>
    <row r="175" spans="2:15" ht="15.75" customHeight="1">
      <c r="B175" s="59"/>
      <c r="C175" s="59"/>
      <c r="D175" s="59"/>
      <c r="E175" s="46"/>
      <c r="F175" s="46"/>
      <c r="G175" s="46"/>
      <c r="H175" s="46"/>
      <c r="I175" s="46"/>
      <c r="K175" s="45"/>
      <c r="L175" s="45"/>
      <c r="M175" s="45"/>
      <c r="N175" s="45"/>
      <c r="O175" s="45"/>
    </row>
    <row r="176" spans="2:15" ht="15.75" customHeight="1">
      <c r="B176" s="59"/>
      <c r="C176" s="59"/>
      <c r="D176" s="59"/>
      <c r="E176" s="46"/>
      <c r="F176" s="46"/>
      <c r="G176" s="46"/>
      <c r="H176" s="46"/>
      <c r="I176" s="46"/>
      <c r="K176" s="45"/>
      <c r="L176" s="45"/>
      <c r="M176" s="45"/>
      <c r="N176" s="45"/>
      <c r="O176" s="45"/>
    </row>
    <row r="177" spans="2:15" ht="15.75" customHeight="1">
      <c r="B177" s="59"/>
      <c r="C177" s="59"/>
      <c r="D177" s="59"/>
      <c r="E177" s="46"/>
      <c r="F177" s="46"/>
      <c r="G177" s="46"/>
      <c r="H177" s="46"/>
      <c r="I177" s="46"/>
      <c r="K177" s="45"/>
      <c r="L177" s="45"/>
      <c r="M177" s="45"/>
      <c r="N177" s="45"/>
      <c r="O177" s="45"/>
    </row>
    <row r="178" spans="2:15" ht="15.75" customHeight="1">
      <c r="B178" s="59"/>
      <c r="C178" s="59"/>
      <c r="D178" s="59"/>
      <c r="E178" s="46"/>
      <c r="F178" s="46"/>
      <c r="G178" s="46"/>
      <c r="H178" s="46"/>
      <c r="I178" s="46"/>
      <c r="K178" s="45"/>
      <c r="L178" s="45"/>
      <c r="M178" s="45"/>
      <c r="N178" s="45"/>
      <c r="O178" s="45"/>
    </row>
    <row r="179" spans="2:15" ht="15.75" customHeight="1">
      <c r="B179" s="59"/>
      <c r="C179" s="59"/>
      <c r="D179" s="59"/>
      <c r="E179" s="46"/>
      <c r="F179" s="46"/>
      <c r="G179" s="46"/>
      <c r="H179" s="46"/>
      <c r="I179" s="46"/>
      <c r="K179" s="45"/>
      <c r="L179" s="45"/>
      <c r="M179" s="45"/>
      <c r="N179" s="45"/>
      <c r="O179" s="45"/>
    </row>
    <row r="180" spans="2:15" ht="15.75" customHeight="1">
      <c r="B180" s="59"/>
      <c r="C180" s="59"/>
      <c r="D180" s="59"/>
      <c r="E180" s="46"/>
      <c r="F180" s="46"/>
      <c r="G180" s="46"/>
      <c r="H180" s="46"/>
      <c r="I180" s="46"/>
      <c r="K180" s="45"/>
      <c r="L180" s="45"/>
      <c r="M180" s="45"/>
      <c r="N180" s="45"/>
      <c r="O180" s="45"/>
    </row>
    <row r="181" spans="2:15" ht="15.75" customHeight="1">
      <c r="B181" s="59"/>
      <c r="C181" s="59"/>
      <c r="D181" s="59"/>
      <c r="E181" s="46"/>
      <c r="F181" s="46"/>
      <c r="G181" s="46"/>
      <c r="H181" s="46"/>
      <c r="I181" s="46"/>
      <c r="K181" s="45"/>
      <c r="L181" s="45"/>
      <c r="M181" s="45"/>
      <c r="N181" s="45"/>
      <c r="O181" s="45"/>
    </row>
    <row r="182" spans="2:15" ht="15.75" customHeight="1">
      <c r="B182" s="59"/>
      <c r="C182" s="59"/>
      <c r="D182" s="59"/>
      <c r="E182" s="46"/>
      <c r="F182" s="46"/>
      <c r="G182" s="46"/>
      <c r="H182" s="46"/>
      <c r="I182" s="46"/>
      <c r="K182" s="45"/>
      <c r="L182" s="45"/>
      <c r="M182" s="45"/>
      <c r="N182" s="45"/>
      <c r="O182" s="45"/>
    </row>
    <row r="183" spans="2:15" ht="15.75" customHeight="1">
      <c r="B183" s="59"/>
      <c r="C183" s="59"/>
      <c r="D183" s="59"/>
      <c r="E183" s="46"/>
      <c r="F183" s="46"/>
      <c r="G183" s="46"/>
      <c r="H183" s="46"/>
      <c r="I183" s="46"/>
      <c r="K183" s="45"/>
      <c r="L183" s="45"/>
      <c r="M183" s="45"/>
      <c r="N183" s="45"/>
      <c r="O183" s="45"/>
    </row>
    <row r="184" spans="2:15" ht="15.75" customHeight="1">
      <c r="B184" s="59"/>
      <c r="C184" s="59"/>
      <c r="D184" s="59"/>
      <c r="E184" s="46"/>
      <c r="F184" s="46"/>
      <c r="G184" s="46"/>
      <c r="H184" s="46"/>
      <c r="I184" s="46"/>
      <c r="K184" s="45"/>
      <c r="L184" s="45"/>
      <c r="M184" s="45"/>
      <c r="N184" s="45"/>
      <c r="O184" s="45"/>
    </row>
    <row r="185" spans="2:15" ht="15.75" customHeight="1">
      <c r="B185" s="59"/>
      <c r="C185" s="59"/>
      <c r="D185" s="59"/>
      <c r="E185" s="46"/>
      <c r="F185" s="46"/>
      <c r="G185" s="46"/>
      <c r="H185" s="46"/>
      <c r="I185" s="46"/>
      <c r="K185" s="45"/>
      <c r="L185" s="45"/>
      <c r="M185" s="45"/>
      <c r="N185" s="45"/>
      <c r="O185" s="45"/>
    </row>
    <row r="186" spans="2:15" ht="15.75" customHeight="1">
      <c r="B186" s="59"/>
      <c r="C186" s="59"/>
      <c r="D186" s="59"/>
      <c r="E186" s="46"/>
      <c r="F186" s="46"/>
      <c r="G186" s="46"/>
      <c r="H186" s="46"/>
      <c r="I186" s="46"/>
      <c r="K186" s="45"/>
      <c r="L186" s="45"/>
      <c r="M186" s="45"/>
      <c r="N186" s="45"/>
      <c r="O186" s="45"/>
    </row>
    <row r="187" spans="2:15" ht="15.75" customHeight="1">
      <c r="B187" s="59"/>
      <c r="C187" s="59"/>
      <c r="D187" s="59"/>
      <c r="E187" s="46"/>
      <c r="F187" s="46"/>
      <c r="G187" s="46"/>
      <c r="H187" s="46"/>
      <c r="I187" s="46"/>
      <c r="K187" s="45"/>
      <c r="L187" s="45"/>
      <c r="M187" s="45"/>
      <c r="N187" s="45"/>
      <c r="O187" s="45"/>
    </row>
    <row r="188" spans="2:15" ht="15.75" customHeight="1">
      <c r="B188" s="59"/>
      <c r="C188" s="59"/>
      <c r="D188" s="59"/>
      <c r="E188" s="46"/>
      <c r="F188" s="46"/>
      <c r="G188" s="46"/>
      <c r="H188" s="46"/>
      <c r="I188" s="46"/>
      <c r="K188" s="45"/>
      <c r="L188" s="45"/>
      <c r="M188" s="45"/>
      <c r="N188" s="45"/>
      <c r="O188" s="45"/>
    </row>
    <row r="189" spans="2:15" ht="15.75" customHeight="1">
      <c r="B189" s="59"/>
      <c r="C189" s="59"/>
      <c r="D189" s="59"/>
      <c r="E189" s="46"/>
      <c r="F189" s="46"/>
      <c r="G189" s="46"/>
      <c r="H189" s="46"/>
      <c r="I189" s="46"/>
      <c r="K189" s="45"/>
      <c r="L189" s="45"/>
      <c r="M189" s="45"/>
      <c r="N189" s="45"/>
      <c r="O189" s="45"/>
    </row>
    <row r="190" spans="2:15" ht="15.75" customHeight="1">
      <c r="B190" s="59"/>
      <c r="C190" s="59"/>
      <c r="D190" s="59"/>
      <c r="E190" s="46"/>
      <c r="F190" s="46"/>
      <c r="G190" s="46"/>
      <c r="H190" s="46"/>
      <c r="I190" s="46"/>
      <c r="K190" s="45"/>
      <c r="L190" s="45"/>
      <c r="M190" s="45"/>
      <c r="N190" s="45"/>
      <c r="O190" s="45"/>
    </row>
    <row r="191" spans="2:15" ht="15.75" customHeight="1">
      <c r="B191" s="59"/>
      <c r="C191" s="59"/>
      <c r="D191" s="59"/>
      <c r="E191" s="46"/>
      <c r="F191" s="46"/>
      <c r="G191" s="46"/>
      <c r="H191" s="46"/>
      <c r="I191" s="46"/>
      <c r="K191" s="45"/>
      <c r="L191" s="45"/>
      <c r="M191" s="45"/>
      <c r="N191" s="45"/>
      <c r="O191" s="45"/>
    </row>
    <row r="192" spans="2:15" ht="15.75" customHeight="1">
      <c r="B192" s="59"/>
      <c r="C192" s="59"/>
      <c r="D192" s="59"/>
      <c r="E192" s="46"/>
      <c r="F192" s="46"/>
      <c r="G192" s="46"/>
      <c r="H192" s="46"/>
      <c r="I192" s="46"/>
      <c r="K192" s="45"/>
      <c r="L192" s="45"/>
      <c r="M192" s="45"/>
      <c r="N192" s="45"/>
      <c r="O192" s="45"/>
    </row>
    <row r="193" spans="2:15" ht="15.75" customHeight="1">
      <c r="B193" s="59"/>
      <c r="C193" s="59"/>
      <c r="D193" s="59"/>
      <c r="E193" s="46"/>
      <c r="F193" s="46"/>
      <c r="G193" s="46"/>
      <c r="H193" s="46"/>
      <c r="I193" s="46"/>
      <c r="K193" s="45"/>
      <c r="L193" s="45"/>
      <c r="M193" s="45"/>
      <c r="N193" s="45"/>
      <c r="O193" s="45"/>
    </row>
    <row r="194" spans="2:15" ht="15.75" customHeight="1">
      <c r="B194" s="59"/>
      <c r="C194" s="59"/>
      <c r="D194" s="59"/>
      <c r="E194" s="46"/>
      <c r="F194" s="46"/>
      <c r="G194" s="46"/>
      <c r="H194" s="46"/>
      <c r="I194" s="46"/>
      <c r="K194" s="45"/>
      <c r="L194" s="45"/>
      <c r="M194" s="45"/>
      <c r="N194" s="45"/>
      <c r="O194" s="45"/>
    </row>
    <row r="195" spans="2:15" ht="15.75" customHeight="1">
      <c r="B195" s="59"/>
      <c r="C195" s="59"/>
      <c r="D195" s="59"/>
      <c r="E195" s="46"/>
      <c r="F195" s="46"/>
      <c r="G195" s="46"/>
      <c r="H195" s="46"/>
      <c r="I195" s="46"/>
      <c r="K195" s="45"/>
      <c r="L195" s="45"/>
      <c r="M195" s="45"/>
      <c r="N195" s="45"/>
      <c r="O195" s="45"/>
    </row>
    <row r="196" spans="2:15" ht="15.75" customHeight="1">
      <c r="B196" s="59"/>
      <c r="C196" s="59"/>
      <c r="D196" s="59"/>
      <c r="E196" s="46"/>
      <c r="F196" s="46"/>
      <c r="G196" s="46"/>
      <c r="H196" s="46"/>
      <c r="I196" s="46"/>
      <c r="K196" s="45"/>
      <c r="L196" s="45"/>
      <c r="M196" s="45"/>
      <c r="N196" s="45"/>
      <c r="O196" s="45"/>
    </row>
    <row r="197" spans="2:15" ht="15.75" customHeight="1">
      <c r="B197" s="59"/>
      <c r="C197" s="59"/>
      <c r="D197" s="59"/>
      <c r="E197" s="46"/>
      <c r="F197" s="46"/>
      <c r="G197" s="46"/>
      <c r="H197" s="46"/>
      <c r="I197" s="46"/>
      <c r="K197" s="45"/>
      <c r="L197" s="45"/>
      <c r="M197" s="45"/>
      <c r="N197" s="45"/>
      <c r="O197" s="45"/>
    </row>
    <row r="198" spans="2:15" ht="15.75" customHeight="1">
      <c r="B198" s="59"/>
      <c r="C198" s="59"/>
      <c r="D198" s="59"/>
      <c r="E198" s="46"/>
      <c r="F198" s="46"/>
      <c r="G198" s="46"/>
      <c r="H198" s="46"/>
      <c r="I198" s="46"/>
      <c r="K198" s="45"/>
      <c r="L198" s="45"/>
      <c r="M198" s="45"/>
      <c r="N198" s="45"/>
      <c r="O198" s="45"/>
    </row>
    <row r="199" spans="2:15" ht="15.75" customHeight="1">
      <c r="B199" s="59"/>
      <c r="C199" s="59"/>
      <c r="D199" s="59"/>
      <c r="E199" s="46"/>
      <c r="F199" s="46"/>
      <c r="G199" s="46"/>
      <c r="H199" s="46"/>
      <c r="I199" s="46"/>
      <c r="K199" s="45"/>
      <c r="L199" s="45"/>
      <c r="M199" s="45"/>
      <c r="N199" s="45"/>
      <c r="O199" s="45"/>
    </row>
    <row r="200" spans="2:15" ht="15.75" customHeight="1">
      <c r="B200" s="59"/>
      <c r="C200" s="59"/>
      <c r="D200" s="59"/>
      <c r="E200" s="46"/>
      <c r="F200" s="46"/>
      <c r="G200" s="46"/>
      <c r="H200" s="46"/>
      <c r="I200" s="46"/>
      <c r="K200" s="45"/>
      <c r="L200" s="45"/>
      <c r="M200" s="45"/>
      <c r="N200" s="45"/>
      <c r="O200" s="45"/>
    </row>
    <row r="201" spans="2:15" ht="15.75" customHeight="1">
      <c r="B201" s="59"/>
      <c r="C201" s="59"/>
      <c r="D201" s="59"/>
      <c r="E201" s="46"/>
      <c r="F201" s="46"/>
      <c r="G201" s="46"/>
      <c r="H201" s="46"/>
      <c r="I201" s="46"/>
      <c r="K201" s="45"/>
      <c r="L201" s="45"/>
      <c r="M201" s="45"/>
      <c r="N201" s="45"/>
      <c r="O201" s="45"/>
    </row>
    <row r="202" spans="2:15" ht="15.75" customHeight="1">
      <c r="B202" s="59"/>
      <c r="C202" s="59"/>
      <c r="D202" s="59"/>
      <c r="E202" s="46"/>
      <c r="F202" s="46"/>
      <c r="G202" s="46"/>
      <c r="H202" s="46"/>
      <c r="I202" s="46"/>
      <c r="K202" s="45"/>
      <c r="L202" s="45"/>
      <c r="M202" s="45"/>
      <c r="N202" s="45"/>
      <c r="O202" s="45"/>
    </row>
    <row r="203" spans="2:15" ht="15.75" customHeight="1">
      <c r="B203" s="59"/>
      <c r="C203" s="59"/>
      <c r="D203" s="59"/>
      <c r="E203" s="46"/>
      <c r="F203" s="46"/>
      <c r="G203" s="46"/>
      <c r="H203" s="46"/>
      <c r="I203" s="46"/>
      <c r="K203" s="45"/>
      <c r="L203" s="45"/>
      <c r="M203" s="45"/>
      <c r="N203" s="45"/>
      <c r="O203" s="45"/>
    </row>
    <row r="204" spans="2:15" ht="15.75" customHeight="1">
      <c r="B204" s="59"/>
      <c r="C204" s="59"/>
      <c r="D204" s="59"/>
      <c r="E204" s="46"/>
      <c r="F204" s="46"/>
      <c r="G204" s="46"/>
      <c r="H204" s="46"/>
      <c r="I204" s="46"/>
      <c r="K204" s="45"/>
      <c r="L204" s="45"/>
      <c r="M204" s="45"/>
      <c r="N204" s="45"/>
      <c r="O204" s="45"/>
    </row>
    <row r="205" spans="2:15" ht="15.75" customHeight="1">
      <c r="B205" s="59"/>
      <c r="C205" s="59"/>
      <c r="D205" s="59"/>
      <c r="E205" s="46"/>
      <c r="F205" s="46"/>
      <c r="G205" s="46"/>
      <c r="H205" s="46"/>
      <c r="I205" s="46"/>
      <c r="K205" s="45"/>
      <c r="L205" s="45"/>
      <c r="M205" s="45"/>
      <c r="N205" s="45"/>
      <c r="O205" s="45"/>
    </row>
    <row r="206" spans="2:15" ht="15.75" customHeight="1">
      <c r="B206" s="59"/>
      <c r="C206" s="59"/>
      <c r="D206" s="59"/>
      <c r="E206" s="46"/>
      <c r="F206" s="46"/>
      <c r="G206" s="46"/>
      <c r="H206" s="46"/>
      <c r="I206" s="46"/>
      <c r="K206" s="45"/>
      <c r="L206" s="45"/>
      <c r="M206" s="45"/>
      <c r="N206" s="45"/>
      <c r="O206" s="45"/>
    </row>
    <row r="207" spans="2:15" ht="15.75" customHeight="1">
      <c r="B207" s="59"/>
      <c r="C207" s="59"/>
      <c r="D207" s="59"/>
      <c r="E207" s="46"/>
      <c r="F207" s="46"/>
      <c r="G207" s="46"/>
      <c r="H207" s="46"/>
      <c r="I207" s="46"/>
      <c r="K207" s="45"/>
      <c r="L207" s="45"/>
      <c r="M207" s="45"/>
      <c r="N207" s="45"/>
      <c r="O207" s="45"/>
    </row>
    <row r="208" spans="2:15" ht="15.75" customHeight="1">
      <c r="B208" s="59"/>
      <c r="C208" s="59"/>
      <c r="D208" s="59"/>
      <c r="E208" s="46"/>
      <c r="F208" s="46"/>
      <c r="G208" s="46"/>
      <c r="H208" s="46"/>
      <c r="I208" s="46"/>
      <c r="K208" s="45"/>
      <c r="L208" s="45"/>
      <c r="M208" s="45"/>
      <c r="N208" s="45"/>
      <c r="O208" s="45"/>
    </row>
    <row r="209" spans="2:15" ht="15.75" customHeight="1">
      <c r="B209" s="59"/>
      <c r="C209" s="59"/>
      <c r="D209" s="59"/>
      <c r="E209" s="46"/>
      <c r="F209" s="46"/>
      <c r="G209" s="46"/>
      <c r="H209" s="46"/>
      <c r="I209" s="46"/>
      <c r="K209" s="45"/>
      <c r="L209" s="45"/>
      <c r="M209" s="45"/>
      <c r="N209" s="45"/>
      <c r="O209" s="45"/>
    </row>
    <row r="210" spans="2:15" ht="15.75" customHeight="1">
      <c r="B210" s="59"/>
      <c r="C210" s="59"/>
      <c r="D210" s="59"/>
      <c r="E210" s="46"/>
      <c r="F210" s="46"/>
      <c r="G210" s="46"/>
      <c r="H210" s="46"/>
      <c r="I210" s="46"/>
      <c r="K210" s="45"/>
      <c r="L210" s="45"/>
      <c r="M210" s="45"/>
      <c r="N210" s="45"/>
      <c r="O210" s="45"/>
    </row>
    <row r="211" spans="2:15" ht="15.75" customHeight="1">
      <c r="B211" s="59"/>
      <c r="C211" s="59"/>
      <c r="D211" s="59"/>
      <c r="E211" s="46"/>
      <c r="F211" s="46"/>
      <c r="G211" s="46"/>
      <c r="H211" s="46"/>
      <c r="I211" s="46"/>
      <c r="K211" s="45"/>
      <c r="L211" s="45"/>
      <c r="M211" s="45"/>
      <c r="N211" s="45"/>
      <c r="O211" s="45"/>
    </row>
    <row r="212" spans="2:15" ht="15.75" customHeight="1">
      <c r="B212" s="59"/>
      <c r="C212" s="59"/>
      <c r="D212" s="59"/>
      <c r="E212" s="46"/>
      <c r="F212" s="46"/>
      <c r="G212" s="46"/>
      <c r="H212" s="46"/>
      <c r="I212" s="46"/>
      <c r="K212" s="45"/>
      <c r="L212" s="45"/>
      <c r="M212" s="45"/>
      <c r="N212" s="45"/>
      <c r="O212" s="45"/>
    </row>
    <row r="213" spans="2:15" ht="15.75" customHeight="1">
      <c r="B213" s="59"/>
      <c r="C213" s="59"/>
      <c r="D213" s="59"/>
      <c r="E213" s="46"/>
      <c r="F213" s="46"/>
      <c r="G213" s="46"/>
      <c r="H213" s="46"/>
      <c r="I213" s="46"/>
      <c r="K213" s="45"/>
      <c r="L213" s="45"/>
      <c r="M213" s="45"/>
      <c r="N213" s="45"/>
      <c r="O213" s="45"/>
    </row>
    <row r="214" spans="2:15" ht="15.75" customHeight="1">
      <c r="B214" s="59"/>
      <c r="C214" s="59"/>
      <c r="D214" s="59"/>
      <c r="E214" s="46"/>
      <c r="F214" s="46"/>
      <c r="G214" s="46"/>
      <c r="H214" s="46"/>
      <c r="I214" s="46"/>
      <c r="K214" s="45"/>
      <c r="L214" s="45"/>
      <c r="M214" s="45"/>
      <c r="N214" s="45"/>
      <c r="O214" s="45"/>
    </row>
    <row r="215" spans="2:15" ht="15.75" customHeight="1">
      <c r="B215" s="59"/>
      <c r="C215" s="59"/>
      <c r="D215" s="59"/>
      <c r="E215" s="46"/>
      <c r="F215" s="46"/>
      <c r="G215" s="46"/>
      <c r="H215" s="46"/>
      <c r="I215" s="46"/>
      <c r="K215" s="45"/>
      <c r="L215" s="45"/>
      <c r="M215" s="45"/>
      <c r="N215" s="45"/>
      <c r="O215" s="45"/>
    </row>
    <row r="216" spans="2:15" ht="15.75" customHeight="1">
      <c r="B216" s="59"/>
      <c r="C216" s="59"/>
      <c r="D216" s="59"/>
      <c r="E216" s="46"/>
      <c r="F216" s="46"/>
      <c r="G216" s="46"/>
      <c r="H216" s="46"/>
      <c r="I216" s="46"/>
      <c r="K216" s="45"/>
      <c r="L216" s="45"/>
      <c r="M216" s="45"/>
      <c r="N216" s="45"/>
      <c r="O216" s="45"/>
    </row>
    <row r="217" spans="2:15" ht="15.75" customHeight="1">
      <c r="B217" s="59"/>
      <c r="C217" s="59"/>
      <c r="D217" s="59"/>
      <c r="E217" s="46"/>
      <c r="F217" s="46"/>
      <c r="G217" s="46"/>
      <c r="H217" s="46"/>
      <c r="I217" s="46"/>
      <c r="K217" s="45"/>
      <c r="L217" s="45"/>
      <c r="M217" s="45"/>
      <c r="N217" s="45"/>
      <c r="O217" s="45"/>
    </row>
    <row r="218" spans="2:15" ht="15.75" customHeight="1">
      <c r="B218" s="59"/>
      <c r="C218" s="59"/>
      <c r="D218" s="59"/>
      <c r="E218" s="46"/>
      <c r="F218" s="46"/>
      <c r="G218" s="46"/>
      <c r="H218" s="46"/>
      <c r="I218" s="46"/>
      <c r="K218" s="45"/>
      <c r="L218" s="45"/>
      <c r="M218" s="45"/>
      <c r="N218" s="45"/>
      <c r="O218" s="45"/>
    </row>
    <row r="219" spans="2:15" ht="15.75" customHeight="1">
      <c r="B219" s="59"/>
      <c r="C219" s="59"/>
      <c r="D219" s="59"/>
      <c r="E219" s="46"/>
      <c r="F219" s="46"/>
      <c r="G219" s="46"/>
      <c r="H219" s="46"/>
      <c r="I219" s="46"/>
      <c r="K219" s="45"/>
      <c r="L219" s="45"/>
      <c r="M219" s="45"/>
      <c r="N219" s="45"/>
      <c r="O219" s="45"/>
    </row>
    <row r="220" spans="2:15" ht="15.75" customHeight="1">
      <c r="B220" s="59"/>
      <c r="C220" s="59"/>
      <c r="D220" s="59"/>
      <c r="E220" s="46"/>
      <c r="F220" s="46"/>
      <c r="G220" s="46"/>
      <c r="H220" s="46"/>
      <c r="I220" s="46"/>
      <c r="K220" s="45"/>
      <c r="L220" s="45"/>
      <c r="M220" s="45"/>
      <c r="N220" s="45"/>
      <c r="O220" s="45"/>
    </row>
    <row r="221" spans="2:15" ht="15.75" customHeight="1">
      <c r="B221" s="59"/>
      <c r="C221" s="59"/>
      <c r="D221" s="59"/>
      <c r="E221" s="46"/>
      <c r="F221" s="46"/>
      <c r="G221" s="46"/>
      <c r="H221" s="46"/>
      <c r="I221" s="46"/>
      <c r="K221" s="45"/>
      <c r="L221" s="45"/>
      <c r="M221" s="45"/>
      <c r="N221" s="45"/>
      <c r="O221" s="45"/>
    </row>
    <row r="222" spans="2:15" ht="15.75" customHeight="1">
      <c r="B222" s="59"/>
      <c r="C222" s="59"/>
      <c r="D222" s="59"/>
      <c r="E222" s="46"/>
      <c r="F222" s="46"/>
      <c r="G222" s="46"/>
      <c r="H222" s="46"/>
      <c r="I222" s="46"/>
      <c r="K222" s="45"/>
      <c r="L222" s="45"/>
      <c r="M222" s="45"/>
      <c r="N222" s="45"/>
      <c r="O222" s="45"/>
    </row>
    <row r="223" spans="2:15" ht="15.75" customHeight="1">
      <c r="B223" s="59"/>
      <c r="C223" s="59"/>
      <c r="D223" s="59"/>
      <c r="E223" s="46"/>
      <c r="F223" s="46"/>
      <c r="G223" s="46"/>
      <c r="H223" s="46"/>
      <c r="I223" s="46"/>
      <c r="K223" s="45"/>
      <c r="L223" s="45"/>
      <c r="M223" s="45"/>
      <c r="N223" s="45"/>
      <c r="O223" s="45"/>
    </row>
    <row r="224" spans="2:15" ht="15.75" customHeight="1">
      <c r="B224" s="59"/>
      <c r="C224" s="59"/>
      <c r="D224" s="59"/>
      <c r="E224" s="46"/>
      <c r="F224" s="46"/>
      <c r="G224" s="46"/>
      <c r="H224" s="46"/>
      <c r="I224" s="46"/>
      <c r="K224" s="45"/>
      <c r="L224" s="45"/>
      <c r="M224" s="45"/>
      <c r="N224" s="45"/>
      <c r="O224" s="45"/>
    </row>
    <row r="225" spans="2:15" ht="15.75" customHeight="1">
      <c r="B225" s="59"/>
      <c r="C225" s="59"/>
      <c r="D225" s="59"/>
      <c r="E225" s="46"/>
      <c r="F225" s="46"/>
      <c r="G225" s="46"/>
      <c r="H225" s="46"/>
      <c r="I225" s="46"/>
      <c r="K225" s="45"/>
      <c r="L225" s="45"/>
      <c r="M225" s="45"/>
      <c r="N225" s="45"/>
      <c r="O225" s="45"/>
    </row>
    <row r="226" spans="2:15" ht="15.75" customHeight="1">
      <c r="B226" s="59"/>
      <c r="C226" s="59"/>
      <c r="D226" s="59"/>
      <c r="E226" s="46"/>
      <c r="F226" s="46"/>
      <c r="G226" s="46"/>
      <c r="H226" s="46"/>
      <c r="I226" s="46"/>
      <c r="K226" s="45"/>
      <c r="L226" s="45"/>
      <c r="M226" s="45"/>
      <c r="N226" s="45"/>
      <c r="O226" s="45"/>
    </row>
    <row r="227" spans="2:15" ht="15.75" customHeight="1">
      <c r="B227" s="59"/>
      <c r="C227" s="59"/>
      <c r="D227" s="59"/>
      <c r="E227" s="46"/>
      <c r="F227" s="46"/>
      <c r="G227" s="46"/>
      <c r="H227" s="46"/>
      <c r="I227" s="46"/>
      <c r="K227" s="45"/>
      <c r="L227" s="45"/>
      <c r="M227" s="45"/>
      <c r="N227" s="45"/>
      <c r="O227" s="45"/>
    </row>
    <row r="228" spans="2:15" ht="15.75" customHeight="1">
      <c r="B228" s="59"/>
      <c r="C228" s="59"/>
      <c r="D228" s="59"/>
      <c r="E228" s="46"/>
      <c r="F228" s="46"/>
      <c r="G228" s="46"/>
      <c r="H228" s="46"/>
      <c r="I228" s="46"/>
      <c r="K228" s="45"/>
      <c r="L228" s="45"/>
      <c r="M228" s="45"/>
      <c r="N228" s="45"/>
      <c r="O228" s="45"/>
    </row>
    <row r="229" spans="2:15" ht="15.75" customHeight="1">
      <c r="B229" s="59"/>
      <c r="C229" s="59"/>
      <c r="D229" s="59"/>
      <c r="E229" s="46"/>
      <c r="F229" s="46"/>
      <c r="G229" s="46"/>
      <c r="H229" s="46"/>
      <c r="I229" s="46"/>
      <c r="K229" s="45"/>
      <c r="L229" s="45"/>
      <c r="M229" s="45"/>
      <c r="N229" s="45"/>
      <c r="O229" s="45"/>
    </row>
    <row r="230" spans="2:15" ht="15.75" customHeight="1">
      <c r="B230" s="59"/>
      <c r="C230" s="59"/>
      <c r="D230" s="59"/>
      <c r="E230" s="46"/>
      <c r="F230" s="46"/>
      <c r="G230" s="46"/>
      <c r="H230" s="46"/>
      <c r="I230" s="46"/>
      <c r="K230" s="45"/>
      <c r="L230" s="45"/>
      <c r="M230" s="45"/>
      <c r="N230" s="45"/>
      <c r="O230" s="45"/>
    </row>
    <row r="231" spans="2:15" ht="15.75" customHeight="1">
      <c r="B231" s="59"/>
      <c r="C231" s="59"/>
      <c r="D231" s="59"/>
      <c r="E231" s="46"/>
      <c r="F231" s="46"/>
      <c r="G231" s="46"/>
      <c r="H231" s="46"/>
      <c r="I231" s="46"/>
      <c r="K231" s="45"/>
      <c r="L231" s="45"/>
      <c r="M231" s="45"/>
      <c r="N231" s="45"/>
      <c r="O231" s="45"/>
    </row>
    <row r="232" spans="2:15" ht="15.75" customHeight="1">
      <c r="B232" s="59"/>
      <c r="C232" s="59"/>
      <c r="D232" s="59"/>
      <c r="E232" s="46"/>
      <c r="F232" s="46"/>
      <c r="G232" s="46"/>
      <c r="H232" s="46"/>
      <c r="I232" s="46"/>
      <c r="K232" s="45"/>
      <c r="L232" s="45"/>
      <c r="M232" s="45"/>
      <c r="N232" s="45"/>
      <c r="O232" s="45"/>
    </row>
    <row r="233" spans="2:15" ht="15.75" customHeight="1">
      <c r="B233" s="59"/>
      <c r="C233" s="59"/>
      <c r="D233" s="59"/>
      <c r="E233" s="46"/>
      <c r="F233" s="46"/>
      <c r="G233" s="46"/>
      <c r="H233" s="46"/>
      <c r="I233" s="46"/>
      <c r="K233" s="45"/>
      <c r="L233" s="45"/>
      <c r="M233" s="45"/>
      <c r="N233" s="45"/>
      <c r="O233" s="45"/>
    </row>
    <row r="234" spans="2:15" ht="15.75" customHeight="1">
      <c r="B234" s="59"/>
      <c r="C234" s="59"/>
      <c r="D234" s="59"/>
      <c r="E234" s="46"/>
      <c r="F234" s="46"/>
      <c r="G234" s="46"/>
      <c r="H234" s="46"/>
      <c r="I234" s="46"/>
      <c r="K234" s="45"/>
      <c r="L234" s="45"/>
      <c r="M234" s="45"/>
      <c r="N234" s="45"/>
      <c r="O234" s="45"/>
    </row>
    <row r="235" spans="2:15" ht="15.75" customHeight="1">
      <c r="B235" s="59"/>
      <c r="C235" s="59"/>
      <c r="D235" s="59"/>
      <c r="E235" s="46"/>
      <c r="F235" s="46"/>
      <c r="G235" s="46"/>
      <c r="H235" s="46"/>
      <c r="I235" s="46"/>
      <c r="K235" s="45"/>
      <c r="L235" s="45"/>
      <c r="M235" s="45"/>
      <c r="N235" s="45"/>
      <c r="O235" s="45"/>
    </row>
    <row r="236" spans="2:15" ht="15.75" customHeight="1">
      <c r="B236" s="59"/>
      <c r="C236" s="59"/>
      <c r="D236" s="59"/>
      <c r="E236" s="46"/>
      <c r="F236" s="46"/>
      <c r="G236" s="46"/>
      <c r="H236" s="46"/>
      <c r="I236" s="46"/>
      <c r="K236" s="45"/>
      <c r="L236" s="45"/>
      <c r="M236" s="45"/>
      <c r="N236" s="45"/>
      <c r="O236" s="45"/>
    </row>
    <row r="237" spans="2:15" ht="15.75" customHeight="1">
      <c r="B237" s="59"/>
      <c r="C237" s="59"/>
      <c r="D237" s="59"/>
      <c r="E237" s="46"/>
      <c r="F237" s="46"/>
      <c r="G237" s="46"/>
      <c r="H237" s="46"/>
      <c r="I237" s="46"/>
      <c r="K237" s="45"/>
      <c r="L237" s="45"/>
      <c r="M237" s="45"/>
      <c r="N237" s="45"/>
      <c r="O237" s="45"/>
    </row>
    <row r="238" spans="2:15" ht="15.75" customHeight="1">
      <c r="B238" s="59"/>
      <c r="C238" s="59"/>
      <c r="D238" s="59"/>
      <c r="E238" s="46"/>
      <c r="F238" s="46"/>
      <c r="G238" s="46"/>
      <c r="H238" s="46"/>
      <c r="I238" s="46"/>
      <c r="K238" s="45"/>
      <c r="L238" s="45"/>
      <c r="M238" s="45"/>
      <c r="N238" s="45"/>
      <c r="O238" s="45"/>
    </row>
    <row r="239" spans="2:15" ht="15.75" customHeight="1">
      <c r="B239" s="59"/>
      <c r="C239" s="59"/>
      <c r="D239" s="59"/>
      <c r="E239" s="46"/>
      <c r="F239" s="46"/>
      <c r="G239" s="46"/>
      <c r="H239" s="46"/>
      <c r="I239" s="46"/>
      <c r="K239" s="45"/>
      <c r="L239" s="45"/>
      <c r="M239" s="45"/>
      <c r="N239" s="45"/>
      <c r="O239" s="45"/>
    </row>
    <row r="240" spans="2:15" ht="15.75" customHeight="1">
      <c r="B240" s="59"/>
      <c r="C240" s="59"/>
      <c r="D240" s="59"/>
      <c r="E240" s="46"/>
      <c r="F240" s="46"/>
      <c r="G240" s="46"/>
      <c r="H240" s="46"/>
      <c r="I240" s="46"/>
      <c r="K240" s="45"/>
      <c r="L240" s="45"/>
      <c r="M240" s="45"/>
      <c r="N240" s="45"/>
      <c r="O240" s="45"/>
    </row>
    <row r="241" spans="2:15" ht="15.75" customHeight="1">
      <c r="B241" s="59"/>
      <c r="C241" s="59"/>
      <c r="D241" s="59"/>
      <c r="E241" s="46"/>
      <c r="F241" s="46"/>
      <c r="G241" s="46"/>
      <c r="H241" s="46"/>
      <c r="I241" s="46"/>
      <c r="K241" s="45"/>
      <c r="L241" s="45"/>
      <c r="M241" s="45"/>
      <c r="N241" s="45"/>
      <c r="O241" s="45"/>
    </row>
    <row r="242" spans="2:15" ht="15.75" customHeight="1">
      <c r="B242" s="59"/>
      <c r="C242" s="59"/>
      <c r="D242" s="59"/>
      <c r="E242" s="46"/>
      <c r="F242" s="46"/>
      <c r="G242" s="46"/>
      <c r="H242" s="46"/>
      <c r="I242" s="46"/>
      <c r="K242" s="45"/>
      <c r="L242" s="45"/>
      <c r="M242" s="45"/>
      <c r="N242" s="45"/>
      <c r="O242" s="45"/>
    </row>
    <row r="243" spans="2:15" ht="15.75" customHeight="1">
      <c r="B243" s="59"/>
      <c r="C243" s="59"/>
      <c r="D243" s="59"/>
      <c r="E243" s="46"/>
      <c r="F243" s="46"/>
      <c r="G243" s="46"/>
      <c r="H243" s="46"/>
      <c r="I243" s="46"/>
      <c r="K243" s="45"/>
      <c r="L243" s="45"/>
      <c r="M243" s="45"/>
      <c r="N243" s="45"/>
      <c r="O243" s="45"/>
    </row>
    <row r="244" spans="2:15" ht="15.75" customHeight="1">
      <c r="B244" s="59"/>
      <c r="C244" s="59"/>
      <c r="D244" s="59"/>
      <c r="E244" s="46"/>
      <c r="F244" s="46"/>
      <c r="G244" s="46"/>
      <c r="H244" s="46"/>
      <c r="I244" s="46"/>
      <c r="K244" s="45"/>
      <c r="L244" s="45"/>
      <c r="M244" s="45"/>
      <c r="N244" s="45"/>
      <c r="O244" s="45"/>
    </row>
    <row r="245" spans="2:15" ht="15.75" customHeight="1">
      <c r="B245" s="59"/>
      <c r="C245" s="59"/>
      <c r="D245" s="59"/>
      <c r="E245" s="46"/>
      <c r="F245" s="46"/>
      <c r="G245" s="46"/>
      <c r="H245" s="46"/>
      <c r="I245" s="46"/>
      <c r="K245" s="45"/>
      <c r="L245" s="45"/>
      <c r="M245" s="45"/>
      <c r="N245" s="45"/>
      <c r="O245" s="45"/>
    </row>
    <row r="246" spans="2:15" ht="15.75" customHeight="1">
      <c r="B246" s="59"/>
      <c r="C246" s="59"/>
      <c r="D246" s="59"/>
      <c r="E246" s="46"/>
      <c r="F246" s="46"/>
      <c r="G246" s="46"/>
      <c r="H246" s="46"/>
      <c r="I246" s="46"/>
      <c r="K246" s="45"/>
      <c r="L246" s="45"/>
      <c r="M246" s="45"/>
      <c r="N246" s="45"/>
      <c r="O246" s="45"/>
    </row>
    <row r="247" spans="2:15" ht="15.75" customHeight="1">
      <c r="B247" s="59"/>
      <c r="C247" s="59"/>
      <c r="D247" s="59"/>
      <c r="E247" s="46"/>
      <c r="F247" s="46"/>
      <c r="G247" s="46"/>
      <c r="H247" s="46"/>
      <c r="I247" s="46"/>
      <c r="K247" s="45"/>
      <c r="L247" s="45"/>
      <c r="M247" s="45"/>
      <c r="N247" s="45"/>
      <c r="O247" s="45"/>
    </row>
    <row r="248" spans="2:15" ht="15.75" customHeight="1">
      <c r="B248" s="59"/>
      <c r="C248" s="59"/>
      <c r="D248" s="59"/>
      <c r="E248" s="46"/>
      <c r="F248" s="46"/>
      <c r="G248" s="46"/>
      <c r="H248" s="46"/>
      <c r="I248" s="46"/>
      <c r="K248" s="45"/>
      <c r="L248" s="45"/>
      <c r="M248" s="45"/>
      <c r="N248" s="45"/>
      <c r="O248" s="45"/>
    </row>
    <row r="249" spans="2:15" ht="15.75" customHeight="1">
      <c r="B249" s="59"/>
      <c r="C249" s="59"/>
      <c r="D249" s="59"/>
      <c r="E249" s="46"/>
      <c r="F249" s="46"/>
      <c r="G249" s="46"/>
      <c r="H249" s="46"/>
      <c r="I249" s="46"/>
      <c r="K249" s="45"/>
      <c r="L249" s="45"/>
      <c r="M249" s="45"/>
      <c r="N249" s="45"/>
      <c r="O249" s="45"/>
    </row>
    <row r="250" spans="2:15" ht="15.75" customHeight="1">
      <c r="B250" s="59"/>
      <c r="C250" s="59"/>
      <c r="D250" s="59"/>
      <c r="E250" s="46"/>
      <c r="F250" s="46"/>
      <c r="G250" s="46"/>
      <c r="H250" s="46"/>
      <c r="I250" s="46"/>
      <c r="K250" s="45"/>
      <c r="L250" s="45"/>
      <c r="M250" s="45"/>
      <c r="N250" s="45"/>
      <c r="O250" s="45"/>
    </row>
    <row r="251" spans="2:15" ht="15.75" customHeight="1">
      <c r="B251" s="59"/>
      <c r="C251" s="59"/>
      <c r="D251" s="59"/>
      <c r="E251" s="46"/>
      <c r="F251" s="46"/>
      <c r="G251" s="46"/>
      <c r="H251" s="46"/>
      <c r="I251" s="46"/>
      <c r="K251" s="45"/>
      <c r="L251" s="45"/>
      <c r="M251" s="45"/>
      <c r="N251" s="45"/>
      <c r="O251" s="45"/>
    </row>
    <row r="252" spans="2:15" ht="15.75" customHeight="1">
      <c r="B252" s="59"/>
      <c r="C252" s="59"/>
      <c r="D252" s="59"/>
      <c r="E252" s="46"/>
      <c r="F252" s="46"/>
      <c r="G252" s="46"/>
      <c r="H252" s="46"/>
      <c r="I252" s="46"/>
      <c r="K252" s="45"/>
      <c r="L252" s="45"/>
      <c r="M252" s="45"/>
      <c r="N252" s="45"/>
      <c r="O252" s="45"/>
    </row>
    <row r="253" spans="2:15" ht="15.75" customHeight="1">
      <c r="B253" s="59"/>
      <c r="C253" s="59"/>
      <c r="D253" s="59"/>
      <c r="E253" s="46"/>
      <c r="F253" s="46"/>
      <c r="G253" s="46"/>
      <c r="H253" s="46"/>
      <c r="I253" s="46"/>
      <c r="K253" s="45"/>
      <c r="L253" s="45"/>
      <c r="M253" s="45"/>
      <c r="N253" s="45"/>
      <c r="O253" s="45"/>
    </row>
    <row r="254" spans="2:15" ht="15.75" customHeight="1">
      <c r="B254" s="59"/>
      <c r="C254" s="59"/>
      <c r="D254" s="59"/>
      <c r="E254" s="46"/>
      <c r="F254" s="46"/>
      <c r="G254" s="46"/>
      <c r="H254" s="46"/>
      <c r="I254" s="46"/>
      <c r="K254" s="45"/>
      <c r="L254" s="45"/>
      <c r="M254" s="45"/>
      <c r="N254" s="45"/>
      <c r="O254" s="45"/>
    </row>
    <row r="255" spans="2:15" ht="15.75" customHeight="1">
      <c r="B255" s="59"/>
      <c r="C255" s="59"/>
      <c r="D255" s="59"/>
      <c r="E255" s="46"/>
      <c r="F255" s="46"/>
      <c r="G255" s="46"/>
      <c r="H255" s="46"/>
      <c r="I255" s="46"/>
      <c r="K255" s="45"/>
      <c r="L255" s="45"/>
      <c r="M255" s="45"/>
      <c r="N255" s="45"/>
      <c r="O255" s="45"/>
    </row>
    <row r="256" spans="2:15" ht="15.75" customHeight="1">
      <c r="B256" s="59"/>
      <c r="C256" s="59"/>
      <c r="D256" s="59"/>
      <c r="E256" s="46"/>
      <c r="F256" s="46"/>
      <c r="G256" s="46"/>
      <c r="H256" s="46"/>
      <c r="I256" s="46"/>
      <c r="K256" s="45"/>
      <c r="L256" s="45"/>
      <c r="M256" s="45"/>
      <c r="N256" s="45"/>
      <c r="O256" s="45"/>
    </row>
    <row r="257" spans="2:15" ht="15.75" customHeight="1">
      <c r="B257" s="59"/>
      <c r="C257" s="59"/>
      <c r="D257" s="59"/>
      <c r="E257" s="46"/>
      <c r="F257" s="46"/>
      <c r="G257" s="46"/>
      <c r="H257" s="46"/>
      <c r="I257" s="46"/>
      <c r="K257" s="45"/>
      <c r="L257" s="45"/>
      <c r="M257" s="45"/>
      <c r="N257" s="45"/>
      <c r="O257" s="45"/>
    </row>
    <row r="258" spans="2:15" ht="15.75" customHeight="1">
      <c r="B258" s="59"/>
      <c r="C258" s="59"/>
      <c r="D258" s="59"/>
      <c r="E258" s="46"/>
      <c r="F258" s="46"/>
      <c r="G258" s="46"/>
      <c r="H258" s="46"/>
      <c r="I258" s="46"/>
      <c r="K258" s="45"/>
      <c r="L258" s="45"/>
      <c r="M258" s="45"/>
      <c r="N258" s="45"/>
      <c r="O258" s="45"/>
    </row>
    <row r="259" spans="2:15" ht="15.75" customHeight="1">
      <c r="B259" s="59"/>
      <c r="C259" s="59"/>
      <c r="D259" s="59"/>
      <c r="E259" s="46"/>
      <c r="F259" s="46"/>
      <c r="G259" s="46"/>
      <c r="H259" s="46"/>
      <c r="I259" s="46"/>
      <c r="K259" s="45"/>
      <c r="L259" s="45"/>
      <c r="M259" s="45"/>
      <c r="N259" s="45"/>
      <c r="O259" s="45"/>
    </row>
    <row r="260" spans="2:15" ht="15.75" customHeight="1">
      <c r="B260" s="59"/>
      <c r="C260" s="59"/>
      <c r="D260" s="59"/>
      <c r="E260" s="46"/>
      <c r="F260" s="46"/>
      <c r="G260" s="46"/>
      <c r="H260" s="46"/>
      <c r="I260" s="46"/>
      <c r="K260" s="45"/>
      <c r="L260" s="45"/>
      <c r="M260" s="45"/>
      <c r="N260" s="45"/>
      <c r="O260" s="45"/>
    </row>
    <row r="261" spans="2:15" ht="15.75" customHeight="1">
      <c r="B261" s="59"/>
      <c r="C261" s="59"/>
      <c r="D261" s="59"/>
      <c r="E261" s="46"/>
      <c r="F261" s="46"/>
      <c r="G261" s="46"/>
      <c r="H261" s="46"/>
      <c r="I261" s="46"/>
      <c r="K261" s="45"/>
      <c r="L261" s="45"/>
      <c r="M261" s="45"/>
      <c r="N261" s="45"/>
      <c r="O261" s="45"/>
    </row>
    <row r="262" spans="2:15" ht="15.75" customHeight="1">
      <c r="B262" s="59"/>
      <c r="C262" s="59"/>
      <c r="D262" s="59"/>
      <c r="E262" s="46"/>
      <c r="F262" s="46"/>
      <c r="G262" s="46"/>
      <c r="H262" s="46"/>
      <c r="I262" s="46"/>
      <c r="K262" s="45"/>
      <c r="L262" s="45"/>
      <c r="M262" s="45"/>
      <c r="N262" s="45"/>
      <c r="O262" s="45"/>
    </row>
    <row r="263" spans="2:15" ht="15.75" customHeight="1">
      <c r="B263" s="59"/>
      <c r="C263" s="59"/>
      <c r="D263" s="59"/>
      <c r="E263" s="46"/>
      <c r="F263" s="46"/>
      <c r="G263" s="46"/>
      <c r="H263" s="46"/>
      <c r="I263" s="46"/>
      <c r="K263" s="45"/>
      <c r="L263" s="45"/>
      <c r="M263" s="45"/>
      <c r="N263" s="45"/>
      <c r="O263" s="45"/>
    </row>
    <row r="264" spans="2:15" ht="15.75" customHeight="1">
      <c r="B264" s="59"/>
      <c r="C264" s="59"/>
      <c r="D264" s="59"/>
      <c r="E264" s="46"/>
      <c r="F264" s="46"/>
      <c r="G264" s="46"/>
      <c r="H264" s="46"/>
      <c r="I264" s="46"/>
      <c r="K264" s="45"/>
      <c r="L264" s="45"/>
      <c r="M264" s="45"/>
      <c r="N264" s="45"/>
      <c r="O264" s="45"/>
    </row>
    <row r="265" spans="2:15" ht="15.75" customHeight="1">
      <c r="B265" s="59"/>
      <c r="C265" s="59"/>
      <c r="D265" s="59"/>
      <c r="E265" s="46"/>
      <c r="F265" s="46"/>
      <c r="G265" s="46"/>
      <c r="H265" s="46"/>
      <c r="I265" s="46"/>
      <c r="K265" s="45"/>
      <c r="L265" s="45"/>
      <c r="M265" s="45"/>
      <c r="N265" s="45"/>
      <c r="O265" s="45"/>
    </row>
    <row r="266" spans="2:15" ht="15.75" customHeight="1">
      <c r="B266" s="59"/>
      <c r="C266" s="59"/>
      <c r="D266" s="59"/>
      <c r="E266" s="46"/>
      <c r="F266" s="46"/>
      <c r="G266" s="46"/>
      <c r="H266" s="46"/>
      <c r="I266" s="46"/>
      <c r="K266" s="45"/>
      <c r="L266" s="45"/>
      <c r="M266" s="45"/>
      <c r="N266" s="45"/>
      <c r="O266" s="45"/>
    </row>
    <row r="267" spans="2:15" ht="15.75" customHeight="1">
      <c r="B267" s="59"/>
      <c r="C267" s="59"/>
      <c r="D267" s="59"/>
      <c r="E267" s="46"/>
      <c r="F267" s="46"/>
      <c r="G267" s="46"/>
      <c r="H267" s="46"/>
      <c r="I267" s="46"/>
      <c r="K267" s="45"/>
      <c r="L267" s="45"/>
      <c r="M267" s="45"/>
      <c r="N267" s="45"/>
      <c r="O267" s="45"/>
    </row>
    <row r="268" spans="2:15" ht="15.75" customHeight="1">
      <c r="B268" s="59"/>
      <c r="C268" s="59"/>
      <c r="D268" s="59"/>
      <c r="E268" s="46"/>
      <c r="F268" s="46"/>
      <c r="G268" s="46"/>
      <c r="H268" s="46"/>
      <c r="I268" s="46"/>
      <c r="K268" s="45"/>
      <c r="L268" s="45"/>
      <c r="M268" s="45"/>
      <c r="N268" s="45"/>
      <c r="O268" s="45"/>
    </row>
    <row r="269" spans="2:15" ht="15.75" customHeight="1">
      <c r="B269" s="59"/>
      <c r="C269" s="59"/>
      <c r="D269" s="59"/>
      <c r="E269" s="46"/>
      <c r="F269" s="46"/>
      <c r="G269" s="46"/>
      <c r="H269" s="46"/>
      <c r="I269" s="46"/>
      <c r="K269" s="45"/>
      <c r="L269" s="45"/>
      <c r="M269" s="45"/>
      <c r="N269" s="45"/>
      <c r="O269" s="45"/>
    </row>
    <row r="270" spans="2:15" ht="15.75" customHeight="1">
      <c r="B270" s="59"/>
      <c r="C270" s="59"/>
      <c r="D270" s="59"/>
      <c r="E270" s="46"/>
      <c r="F270" s="46"/>
      <c r="G270" s="46"/>
      <c r="H270" s="46"/>
      <c r="I270" s="46"/>
      <c r="K270" s="45"/>
      <c r="L270" s="45"/>
      <c r="M270" s="45"/>
      <c r="N270" s="45"/>
      <c r="O270" s="45"/>
    </row>
    <row r="271" spans="2:15" ht="15.75" customHeight="1">
      <c r="B271" s="59"/>
      <c r="C271" s="59"/>
      <c r="D271" s="59"/>
      <c r="E271" s="46"/>
      <c r="F271" s="46"/>
      <c r="G271" s="46"/>
      <c r="H271" s="46"/>
      <c r="I271" s="46"/>
      <c r="K271" s="45"/>
      <c r="L271" s="45"/>
      <c r="M271" s="45"/>
      <c r="N271" s="45"/>
      <c r="O271" s="45"/>
    </row>
    <row r="272" spans="2:15" ht="15.75" customHeight="1">
      <c r="B272" s="59"/>
      <c r="C272" s="59"/>
      <c r="D272" s="59"/>
      <c r="E272" s="46"/>
      <c r="F272" s="46"/>
      <c r="G272" s="46"/>
      <c r="H272" s="46"/>
      <c r="I272" s="46"/>
      <c r="K272" s="45"/>
      <c r="L272" s="45"/>
      <c r="M272" s="45"/>
      <c r="N272" s="45"/>
      <c r="O272" s="45"/>
    </row>
    <row r="273" spans="2:15" ht="15.75" customHeight="1">
      <c r="B273" s="59"/>
      <c r="C273" s="59"/>
      <c r="D273" s="59"/>
      <c r="E273" s="46"/>
      <c r="F273" s="46"/>
      <c r="G273" s="46"/>
      <c r="H273" s="46"/>
      <c r="I273" s="46"/>
      <c r="K273" s="45"/>
      <c r="L273" s="45"/>
      <c r="M273" s="45"/>
      <c r="N273" s="45"/>
      <c r="O273" s="45"/>
    </row>
    <row r="274" spans="2:15" ht="15.75" customHeight="1">
      <c r="B274" s="59"/>
      <c r="C274" s="59"/>
      <c r="D274" s="59"/>
      <c r="E274" s="46"/>
      <c r="F274" s="46"/>
      <c r="G274" s="46"/>
      <c r="H274" s="46"/>
      <c r="I274" s="46"/>
      <c r="K274" s="45"/>
      <c r="L274" s="45"/>
      <c r="M274" s="45"/>
      <c r="N274" s="45"/>
      <c r="O274" s="45"/>
    </row>
    <row r="275" spans="2:15" ht="15.75" customHeight="1">
      <c r="B275" s="59"/>
      <c r="C275" s="59"/>
      <c r="D275" s="59"/>
      <c r="E275" s="46"/>
      <c r="F275" s="46"/>
      <c r="G275" s="46"/>
      <c r="H275" s="46"/>
      <c r="I275" s="46"/>
      <c r="K275" s="45"/>
      <c r="L275" s="45"/>
      <c r="M275" s="45"/>
      <c r="N275" s="45"/>
      <c r="O275" s="45"/>
    </row>
    <row r="276" spans="2:15" ht="15.75" customHeight="1">
      <c r="B276" s="59"/>
      <c r="C276" s="59"/>
      <c r="D276" s="59"/>
      <c r="E276" s="46"/>
      <c r="F276" s="46"/>
      <c r="G276" s="46"/>
      <c r="H276" s="46"/>
      <c r="I276" s="46"/>
      <c r="K276" s="45"/>
      <c r="L276" s="45"/>
      <c r="M276" s="45"/>
      <c r="N276" s="45"/>
      <c r="O276" s="45"/>
    </row>
    <row r="277" spans="2:15" ht="15.75" customHeight="1">
      <c r="B277" s="59"/>
      <c r="C277" s="59"/>
      <c r="D277" s="59"/>
      <c r="E277" s="46"/>
      <c r="F277" s="46"/>
      <c r="G277" s="46"/>
      <c r="H277" s="46"/>
      <c r="I277" s="46"/>
      <c r="K277" s="45"/>
      <c r="L277" s="45"/>
      <c r="M277" s="45"/>
      <c r="N277" s="45"/>
      <c r="O277" s="45"/>
    </row>
    <row r="278" spans="2:15" ht="15.75" customHeight="1">
      <c r="B278" s="59"/>
      <c r="C278" s="59"/>
      <c r="D278" s="59"/>
      <c r="E278" s="46"/>
      <c r="F278" s="46"/>
      <c r="G278" s="46"/>
      <c r="H278" s="46"/>
      <c r="I278" s="46"/>
      <c r="K278" s="45"/>
      <c r="L278" s="45"/>
      <c r="M278" s="45"/>
      <c r="N278" s="45"/>
      <c r="O278" s="45"/>
    </row>
    <row r="279" spans="2:15" ht="15.75" customHeight="1">
      <c r="B279" s="59"/>
      <c r="C279" s="59"/>
      <c r="D279" s="59"/>
      <c r="E279" s="46"/>
      <c r="F279" s="46"/>
      <c r="G279" s="46"/>
      <c r="H279" s="46"/>
      <c r="I279" s="46"/>
      <c r="K279" s="45"/>
      <c r="L279" s="45"/>
      <c r="M279" s="45"/>
      <c r="N279" s="45"/>
      <c r="O279" s="45"/>
    </row>
    <row r="280" spans="2:15" ht="15.75" customHeight="1">
      <c r="B280" s="59"/>
      <c r="C280" s="59"/>
      <c r="D280" s="59"/>
      <c r="E280" s="46"/>
      <c r="F280" s="46"/>
      <c r="G280" s="46"/>
      <c r="H280" s="46"/>
      <c r="I280" s="46"/>
      <c r="K280" s="45"/>
      <c r="L280" s="45"/>
      <c r="M280" s="45"/>
      <c r="N280" s="45"/>
      <c r="O280" s="45"/>
    </row>
    <row r="281" spans="2:15" ht="15.75" customHeight="1">
      <c r="B281" s="59"/>
      <c r="C281" s="59"/>
      <c r="D281" s="59"/>
      <c r="E281" s="46"/>
      <c r="F281" s="46"/>
      <c r="G281" s="46"/>
      <c r="H281" s="46"/>
      <c r="I281" s="46"/>
      <c r="K281" s="45"/>
      <c r="L281" s="45"/>
      <c r="M281" s="45"/>
      <c r="N281" s="45"/>
      <c r="O281" s="45"/>
    </row>
    <row r="282" spans="2:15" ht="15.75" customHeight="1">
      <c r="B282" s="59"/>
      <c r="C282" s="59"/>
      <c r="D282" s="59"/>
      <c r="E282" s="46"/>
      <c r="F282" s="46"/>
      <c r="G282" s="46"/>
      <c r="H282" s="46"/>
      <c r="I282" s="46"/>
      <c r="K282" s="45"/>
      <c r="L282" s="45"/>
      <c r="M282" s="45"/>
      <c r="N282" s="45"/>
      <c r="O282" s="45"/>
    </row>
    <row r="283" spans="2:15" ht="15.75" customHeight="1">
      <c r="B283" s="59"/>
      <c r="C283" s="59"/>
      <c r="D283" s="59"/>
      <c r="E283" s="46"/>
      <c r="F283" s="46"/>
      <c r="G283" s="46"/>
      <c r="H283" s="46"/>
      <c r="I283" s="46"/>
      <c r="K283" s="45"/>
      <c r="L283" s="45"/>
      <c r="M283" s="45"/>
      <c r="N283" s="45"/>
      <c r="O283" s="45"/>
    </row>
    <row r="284" spans="2:15" ht="15.75" customHeight="1">
      <c r="B284" s="59"/>
      <c r="C284" s="59"/>
      <c r="D284" s="59"/>
      <c r="E284" s="46"/>
      <c r="F284" s="46"/>
      <c r="G284" s="46"/>
      <c r="H284" s="46"/>
      <c r="I284" s="46"/>
      <c r="K284" s="45"/>
      <c r="L284" s="45"/>
      <c r="M284" s="45"/>
      <c r="N284" s="45"/>
      <c r="O284" s="45"/>
    </row>
    <row r="285" spans="2:15" ht="15.75" customHeight="1">
      <c r="B285" s="59"/>
      <c r="C285" s="59"/>
      <c r="D285" s="59"/>
      <c r="E285" s="46"/>
      <c r="F285" s="46"/>
      <c r="G285" s="46"/>
      <c r="H285" s="46"/>
      <c r="I285" s="46"/>
      <c r="K285" s="45"/>
      <c r="L285" s="45"/>
      <c r="M285" s="45"/>
      <c r="N285" s="45"/>
      <c r="O285" s="45"/>
    </row>
    <row r="286" spans="2:15" ht="15.75" customHeight="1">
      <c r="B286" s="59"/>
      <c r="C286" s="59"/>
      <c r="D286" s="59"/>
      <c r="E286" s="46"/>
      <c r="F286" s="46"/>
      <c r="G286" s="46"/>
      <c r="H286" s="46"/>
      <c r="I286" s="46"/>
      <c r="K286" s="45"/>
      <c r="L286" s="45"/>
      <c r="M286" s="45"/>
      <c r="N286" s="45"/>
      <c r="O286" s="45"/>
    </row>
    <row r="287" spans="2:15" ht="15.75" customHeight="1">
      <c r="B287" s="59"/>
      <c r="C287" s="59"/>
      <c r="D287" s="59"/>
      <c r="E287" s="46"/>
      <c r="F287" s="46"/>
      <c r="G287" s="46"/>
      <c r="H287" s="46"/>
      <c r="I287" s="46"/>
      <c r="K287" s="45"/>
      <c r="L287" s="45"/>
      <c r="M287" s="45"/>
      <c r="N287" s="45"/>
      <c r="O287" s="45"/>
    </row>
    <row r="288" spans="2:15" ht="15.75" customHeight="1">
      <c r="B288" s="59"/>
      <c r="C288" s="59"/>
      <c r="D288" s="59"/>
      <c r="E288" s="46"/>
      <c r="F288" s="46"/>
      <c r="G288" s="46"/>
      <c r="H288" s="46"/>
      <c r="I288" s="46"/>
      <c r="K288" s="45"/>
      <c r="L288" s="45"/>
      <c r="M288" s="45"/>
      <c r="N288" s="45"/>
      <c r="O288" s="45"/>
    </row>
    <row r="289" spans="2:15" ht="15.75" customHeight="1">
      <c r="B289" s="59"/>
      <c r="C289" s="59"/>
      <c r="D289" s="59"/>
      <c r="E289" s="46"/>
      <c r="F289" s="46"/>
      <c r="G289" s="46"/>
      <c r="H289" s="46"/>
      <c r="I289" s="46"/>
      <c r="K289" s="45"/>
      <c r="L289" s="45"/>
      <c r="M289" s="45"/>
      <c r="N289" s="45"/>
      <c r="O289" s="45"/>
    </row>
    <row r="290" spans="2:15" ht="15.75" customHeight="1">
      <c r="B290" s="59"/>
      <c r="C290" s="59"/>
      <c r="D290" s="59"/>
      <c r="E290" s="46"/>
      <c r="F290" s="46"/>
      <c r="G290" s="46"/>
      <c r="H290" s="46"/>
      <c r="I290" s="46"/>
      <c r="K290" s="45"/>
      <c r="L290" s="45"/>
      <c r="M290" s="45"/>
      <c r="N290" s="45"/>
      <c r="O290" s="45"/>
    </row>
    <row r="291" spans="2:15" ht="15.75" customHeight="1">
      <c r="B291" s="59"/>
      <c r="C291" s="59"/>
      <c r="D291" s="59"/>
      <c r="E291" s="46"/>
      <c r="F291" s="46"/>
      <c r="G291" s="46"/>
      <c r="H291" s="46"/>
      <c r="I291" s="46"/>
      <c r="K291" s="45"/>
      <c r="L291" s="45"/>
      <c r="M291" s="45"/>
      <c r="N291" s="45"/>
      <c r="O291" s="45"/>
    </row>
    <row r="292" spans="2:15" ht="15.75" customHeight="1">
      <c r="B292" s="59"/>
      <c r="C292" s="59"/>
      <c r="D292" s="59"/>
      <c r="E292" s="46"/>
      <c r="F292" s="46"/>
      <c r="G292" s="46"/>
      <c r="H292" s="46"/>
      <c r="I292" s="46"/>
      <c r="K292" s="45"/>
      <c r="L292" s="45"/>
      <c r="M292" s="45"/>
      <c r="N292" s="45"/>
      <c r="O292" s="45"/>
    </row>
    <row r="293" spans="2:15" ht="15.75" customHeight="1">
      <c r="B293" s="59"/>
      <c r="C293" s="59"/>
      <c r="D293" s="59"/>
      <c r="E293" s="46"/>
      <c r="F293" s="46"/>
      <c r="G293" s="46"/>
      <c r="H293" s="46"/>
      <c r="I293" s="46"/>
      <c r="K293" s="45"/>
      <c r="L293" s="45"/>
      <c r="M293" s="45"/>
      <c r="N293" s="45"/>
      <c r="O293" s="45"/>
    </row>
    <row r="294" spans="2:15" ht="15.75" customHeight="1">
      <c r="B294" s="59"/>
      <c r="C294" s="59"/>
      <c r="D294" s="59"/>
      <c r="E294" s="46"/>
      <c r="F294" s="46"/>
      <c r="G294" s="46"/>
      <c r="H294" s="46"/>
      <c r="I294" s="46"/>
      <c r="K294" s="45"/>
      <c r="L294" s="45"/>
      <c r="M294" s="45"/>
      <c r="N294" s="45"/>
      <c r="O294" s="45"/>
    </row>
    <row r="295" spans="2:15" ht="15.75" customHeight="1">
      <c r="B295" s="59"/>
      <c r="C295" s="59"/>
      <c r="D295" s="59"/>
      <c r="E295" s="46"/>
      <c r="F295" s="46"/>
      <c r="G295" s="46"/>
      <c r="H295" s="46"/>
      <c r="I295" s="46"/>
      <c r="K295" s="45"/>
      <c r="L295" s="45"/>
      <c r="M295" s="45"/>
      <c r="N295" s="45"/>
      <c r="O295" s="45"/>
    </row>
    <row r="296" spans="2:15" ht="15.75" customHeight="1">
      <c r="B296" s="59"/>
      <c r="C296" s="59"/>
      <c r="D296" s="59"/>
      <c r="E296" s="46"/>
      <c r="F296" s="46"/>
      <c r="G296" s="46"/>
      <c r="H296" s="46"/>
      <c r="I296" s="46"/>
      <c r="K296" s="45"/>
      <c r="L296" s="45"/>
      <c r="M296" s="45"/>
      <c r="N296" s="45"/>
      <c r="O296" s="45"/>
    </row>
    <row r="297" spans="2:15" ht="15.75" customHeight="1">
      <c r="B297" s="59"/>
      <c r="C297" s="59"/>
      <c r="D297" s="59"/>
      <c r="E297" s="46"/>
      <c r="F297" s="46"/>
      <c r="G297" s="46"/>
      <c r="H297" s="46"/>
      <c r="I297" s="46"/>
      <c r="K297" s="45"/>
      <c r="L297" s="45"/>
      <c r="M297" s="45"/>
      <c r="N297" s="45"/>
      <c r="O297" s="45"/>
    </row>
    <row r="298" spans="2:15" ht="15.75" customHeight="1">
      <c r="B298" s="59"/>
      <c r="C298" s="59"/>
      <c r="D298" s="59"/>
      <c r="E298" s="46"/>
      <c r="F298" s="46"/>
      <c r="G298" s="46"/>
      <c r="H298" s="46"/>
      <c r="I298" s="46"/>
      <c r="K298" s="45"/>
      <c r="L298" s="45"/>
      <c r="M298" s="45"/>
      <c r="N298" s="45"/>
      <c r="O298" s="45"/>
    </row>
    <row r="299" spans="2:15" ht="15.75" customHeight="1">
      <c r="B299" s="59"/>
      <c r="C299" s="59"/>
      <c r="D299" s="59"/>
      <c r="E299" s="46"/>
      <c r="F299" s="46"/>
      <c r="G299" s="46"/>
      <c r="H299" s="46"/>
      <c r="I299" s="46"/>
      <c r="K299" s="45"/>
      <c r="L299" s="45"/>
      <c r="M299" s="45"/>
      <c r="N299" s="45"/>
      <c r="O299" s="45"/>
    </row>
    <row r="300" spans="2:15" ht="15.75" customHeight="1">
      <c r="B300" s="59"/>
      <c r="C300" s="59"/>
      <c r="D300" s="59"/>
      <c r="E300" s="46"/>
      <c r="F300" s="46"/>
      <c r="G300" s="46"/>
      <c r="H300" s="46"/>
      <c r="I300" s="46"/>
      <c r="K300" s="45"/>
      <c r="L300" s="45"/>
      <c r="M300" s="45"/>
      <c r="N300" s="45"/>
      <c r="O300" s="45"/>
    </row>
    <row r="301" spans="2:15" ht="15.75" customHeight="1">
      <c r="B301" s="59"/>
      <c r="C301" s="59"/>
      <c r="D301" s="59"/>
      <c r="E301" s="46"/>
      <c r="F301" s="46"/>
      <c r="G301" s="46"/>
      <c r="H301" s="46"/>
      <c r="I301" s="46"/>
      <c r="K301" s="45"/>
      <c r="L301" s="45"/>
      <c r="M301" s="45"/>
      <c r="N301" s="45"/>
      <c r="O301" s="45"/>
    </row>
    <row r="302" spans="2:15" ht="15.75" customHeight="1">
      <c r="B302" s="59"/>
      <c r="C302" s="59"/>
      <c r="D302" s="59"/>
      <c r="E302" s="46"/>
      <c r="F302" s="46"/>
      <c r="G302" s="46"/>
      <c r="H302" s="46"/>
      <c r="I302" s="46"/>
      <c r="K302" s="45"/>
      <c r="L302" s="45"/>
      <c r="M302" s="45"/>
      <c r="N302" s="45"/>
      <c r="O302" s="45"/>
    </row>
    <row r="303" spans="2:15" ht="15.75" customHeight="1">
      <c r="B303" s="59"/>
      <c r="C303" s="59"/>
      <c r="D303" s="59"/>
      <c r="E303" s="46"/>
      <c r="F303" s="46"/>
      <c r="G303" s="46"/>
      <c r="H303" s="46"/>
      <c r="I303" s="46"/>
      <c r="K303" s="45"/>
      <c r="L303" s="45"/>
      <c r="M303" s="45"/>
      <c r="N303" s="45"/>
      <c r="O303" s="45"/>
    </row>
    <row r="304" spans="2:15" ht="15.75" customHeight="1">
      <c r="B304" s="59"/>
      <c r="C304" s="59"/>
      <c r="D304" s="59"/>
      <c r="E304" s="46"/>
      <c r="F304" s="46"/>
      <c r="G304" s="46"/>
      <c r="H304" s="46"/>
      <c r="I304" s="46"/>
      <c r="K304" s="45"/>
      <c r="L304" s="45"/>
      <c r="M304" s="45"/>
      <c r="N304" s="45"/>
      <c r="O304" s="45"/>
    </row>
    <row r="305" spans="2:15" ht="15.75" customHeight="1">
      <c r="B305" s="59"/>
      <c r="C305" s="59"/>
      <c r="D305" s="59"/>
      <c r="E305" s="46"/>
      <c r="F305" s="46"/>
      <c r="G305" s="46"/>
      <c r="H305" s="46"/>
      <c r="I305" s="46"/>
      <c r="K305" s="45"/>
      <c r="L305" s="45"/>
      <c r="M305" s="45"/>
      <c r="N305" s="45"/>
      <c r="O305" s="45"/>
    </row>
    <row r="306" spans="2:15" ht="15.75" customHeight="1">
      <c r="B306" s="59"/>
      <c r="C306" s="59"/>
      <c r="D306" s="59"/>
      <c r="E306" s="46"/>
      <c r="F306" s="46"/>
      <c r="G306" s="46"/>
      <c r="H306" s="46"/>
      <c r="I306" s="46"/>
      <c r="K306" s="45"/>
      <c r="L306" s="45"/>
      <c r="M306" s="45"/>
      <c r="N306" s="45"/>
      <c r="O306" s="45"/>
    </row>
    <row r="307" spans="2:15" ht="15.75" customHeight="1">
      <c r="B307" s="59"/>
      <c r="C307" s="59"/>
      <c r="D307" s="59"/>
      <c r="E307" s="46"/>
      <c r="F307" s="46"/>
      <c r="G307" s="46"/>
      <c r="H307" s="46"/>
      <c r="I307" s="46"/>
      <c r="K307" s="45"/>
      <c r="L307" s="45"/>
      <c r="M307" s="45"/>
      <c r="N307" s="45"/>
      <c r="O307" s="45"/>
    </row>
    <row r="308" spans="2:15" ht="15.75" customHeight="1">
      <c r="B308" s="59"/>
      <c r="C308" s="59"/>
      <c r="D308" s="59"/>
      <c r="E308" s="46"/>
      <c r="F308" s="46"/>
      <c r="G308" s="46"/>
      <c r="H308" s="46"/>
      <c r="I308" s="46"/>
      <c r="K308" s="45"/>
      <c r="L308" s="45"/>
      <c r="M308" s="45"/>
      <c r="N308" s="45"/>
      <c r="O308" s="45"/>
    </row>
    <row r="309" spans="2:15" ht="15.75" customHeight="1">
      <c r="B309" s="59"/>
      <c r="C309" s="59"/>
      <c r="D309" s="59"/>
      <c r="E309" s="46"/>
      <c r="F309" s="46"/>
      <c r="G309" s="46"/>
      <c r="H309" s="46"/>
      <c r="I309" s="46"/>
      <c r="K309" s="45"/>
      <c r="L309" s="45"/>
      <c r="M309" s="45"/>
      <c r="N309" s="45"/>
      <c r="O309" s="45"/>
    </row>
    <row r="310" spans="2:15" ht="15.75" customHeight="1">
      <c r="B310" s="59"/>
      <c r="C310" s="59"/>
      <c r="D310" s="59"/>
      <c r="E310" s="46"/>
      <c r="F310" s="46"/>
      <c r="G310" s="46"/>
      <c r="H310" s="46"/>
      <c r="I310" s="46"/>
      <c r="K310" s="45"/>
      <c r="L310" s="45"/>
      <c r="M310" s="45"/>
      <c r="N310" s="45"/>
      <c r="O310" s="45"/>
    </row>
    <row r="311" spans="2:15" ht="15.75" customHeight="1">
      <c r="B311" s="59"/>
      <c r="C311" s="59"/>
      <c r="D311" s="59"/>
      <c r="E311" s="46"/>
      <c r="F311" s="46"/>
      <c r="G311" s="46"/>
      <c r="H311" s="46"/>
      <c r="I311" s="46"/>
      <c r="K311" s="45"/>
      <c r="L311" s="45"/>
      <c r="M311" s="45"/>
      <c r="N311" s="45"/>
      <c r="O311" s="45"/>
    </row>
    <row r="312" spans="2:15" ht="15.75" customHeight="1">
      <c r="B312" s="59"/>
      <c r="C312" s="59"/>
      <c r="D312" s="59"/>
      <c r="E312" s="46"/>
      <c r="F312" s="46"/>
      <c r="G312" s="46"/>
      <c r="H312" s="46"/>
      <c r="I312" s="46"/>
      <c r="K312" s="45"/>
      <c r="L312" s="45"/>
      <c r="M312" s="45"/>
      <c r="N312" s="45"/>
      <c r="O312" s="45"/>
    </row>
    <row r="313" spans="2:15" ht="15.75" customHeight="1">
      <c r="B313" s="59"/>
      <c r="C313" s="59"/>
      <c r="D313" s="59"/>
      <c r="E313" s="46"/>
      <c r="F313" s="46"/>
      <c r="G313" s="46"/>
      <c r="H313" s="46"/>
      <c r="I313" s="46"/>
      <c r="K313" s="45"/>
      <c r="L313" s="45"/>
      <c r="M313" s="45"/>
      <c r="N313" s="45"/>
      <c r="O313" s="45"/>
    </row>
    <row r="314" spans="2:15" ht="15.75" customHeight="1">
      <c r="B314" s="59"/>
      <c r="C314" s="59"/>
      <c r="D314" s="59"/>
      <c r="E314" s="46"/>
      <c r="F314" s="46"/>
      <c r="G314" s="46"/>
      <c r="H314" s="46"/>
      <c r="I314" s="46"/>
      <c r="K314" s="45"/>
      <c r="L314" s="45"/>
      <c r="M314" s="45"/>
      <c r="N314" s="45"/>
      <c r="O314" s="45"/>
    </row>
    <row r="315" spans="2:15" ht="15.75" customHeight="1">
      <c r="B315" s="59"/>
      <c r="C315" s="59"/>
      <c r="D315" s="59"/>
      <c r="E315" s="46"/>
      <c r="F315" s="46"/>
      <c r="G315" s="46"/>
      <c r="H315" s="46"/>
      <c r="I315" s="46"/>
      <c r="K315" s="45"/>
      <c r="L315" s="45"/>
      <c r="M315" s="45"/>
      <c r="N315" s="45"/>
      <c r="O315" s="45"/>
    </row>
    <row r="316" spans="2:15" ht="15.75" customHeight="1">
      <c r="B316" s="59"/>
      <c r="C316" s="59"/>
      <c r="D316" s="59"/>
      <c r="E316" s="46"/>
      <c r="F316" s="46"/>
      <c r="G316" s="46"/>
      <c r="H316" s="46"/>
      <c r="I316" s="46"/>
      <c r="K316" s="45"/>
      <c r="L316" s="45"/>
      <c r="M316" s="45"/>
      <c r="N316" s="45"/>
      <c r="O316" s="45"/>
    </row>
    <row r="317" spans="2:15" ht="15.75" customHeight="1">
      <c r="B317" s="59"/>
      <c r="C317" s="59"/>
      <c r="D317" s="59"/>
      <c r="E317" s="46"/>
      <c r="F317" s="46"/>
      <c r="G317" s="46"/>
      <c r="H317" s="46"/>
      <c r="I317" s="46"/>
      <c r="K317" s="45"/>
      <c r="L317" s="45"/>
      <c r="M317" s="45"/>
      <c r="N317" s="45"/>
      <c r="O317" s="45"/>
    </row>
    <row r="318" spans="2:15" ht="15.75" customHeight="1">
      <c r="B318" s="59"/>
      <c r="C318" s="59"/>
      <c r="D318" s="59"/>
      <c r="E318" s="46"/>
      <c r="F318" s="46"/>
      <c r="G318" s="46"/>
      <c r="H318" s="46"/>
      <c r="I318" s="46"/>
      <c r="K318" s="45"/>
      <c r="L318" s="45"/>
      <c r="M318" s="45"/>
      <c r="N318" s="45"/>
      <c r="O318" s="45"/>
    </row>
    <row r="319" spans="2:15" ht="15.75" customHeight="1">
      <c r="B319" s="59"/>
      <c r="C319" s="59"/>
      <c r="D319" s="59"/>
      <c r="E319" s="46"/>
      <c r="F319" s="46"/>
      <c r="G319" s="46"/>
      <c r="H319" s="46"/>
      <c r="I319" s="46"/>
      <c r="K319" s="45"/>
      <c r="L319" s="45"/>
      <c r="M319" s="45"/>
      <c r="N319" s="45"/>
      <c r="O319" s="45"/>
    </row>
    <row r="320" spans="2:15" ht="15.75" customHeight="1">
      <c r="B320" s="59"/>
      <c r="C320" s="59"/>
      <c r="D320" s="59"/>
      <c r="E320" s="46"/>
      <c r="F320" s="46"/>
      <c r="G320" s="46"/>
      <c r="H320" s="46"/>
      <c r="I320" s="46"/>
      <c r="K320" s="45"/>
      <c r="L320" s="45"/>
      <c r="M320" s="45"/>
      <c r="N320" s="45"/>
      <c r="O320" s="45"/>
    </row>
    <row r="321" spans="2:15" ht="15.75" customHeight="1">
      <c r="B321" s="59"/>
      <c r="C321" s="59"/>
      <c r="D321" s="59"/>
      <c r="E321" s="46"/>
      <c r="F321" s="46"/>
      <c r="G321" s="46"/>
      <c r="H321" s="46"/>
      <c r="I321" s="46"/>
      <c r="K321" s="45"/>
      <c r="L321" s="45"/>
      <c r="M321" s="45"/>
      <c r="N321" s="45"/>
      <c r="O321" s="45"/>
    </row>
    <row r="322" spans="2:15" ht="15.75" customHeight="1">
      <c r="B322" s="59"/>
      <c r="C322" s="59"/>
      <c r="D322" s="59"/>
      <c r="E322" s="46"/>
      <c r="F322" s="46"/>
      <c r="G322" s="46"/>
      <c r="H322" s="46"/>
      <c r="I322" s="46"/>
      <c r="K322" s="45"/>
      <c r="L322" s="45"/>
      <c r="M322" s="45"/>
      <c r="N322" s="45"/>
      <c r="O322" s="45"/>
    </row>
    <row r="323" spans="2:15" ht="15.75" customHeight="1">
      <c r="B323" s="59"/>
      <c r="C323" s="59"/>
      <c r="D323" s="59"/>
      <c r="E323" s="46"/>
      <c r="F323" s="46"/>
      <c r="G323" s="46"/>
      <c r="H323" s="46"/>
      <c r="I323" s="46"/>
      <c r="K323" s="45"/>
      <c r="L323" s="45"/>
      <c r="M323" s="45"/>
      <c r="N323" s="45"/>
      <c r="O323" s="45"/>
    </row>
    <row r="324" spans="2:15" ht="15.75" customHeight="1">
      <c r="B324" s="59"/>
      <c r="C324" s="59"/>
      <c r="D324" s="59"/>
      <c r="E324" s="46"/>
      <c r="F324" s="46"/>
      <c r="G324" s="46"/>
      <c r="H324" s="46"/>
      <c r="I324" s="46"/>
      <c r="K324" s="45"/>
      <c r="L324" s="45"/>
      <c r="M324" s="45"/>
      <c r="N324" s="45"/>
      <c r="O324" s="45"/>
    </row>
    <row r="325" spans="2:15" ht="15.75" customHeight="1">
      <c r="B325" s="59"/>
      <c r="C325" s="59"/>
      <c r="D325" s="59"/>
      <c r="E325" s="46"/>
      <c r="F325" s="46"/>
      <c r="G325" s="46"/>
      <c r="H325" s="46"/>
      <c r="I325" s="46"/>
      <c r="K325" s="45"/>
      <c r="L325" s="45"/>
      <c r="M325" s="45"/>
      <c r="N325" s="45"/>
      <c r="O325" s="45"/>
    </row>
    <row r="326" spans="2:15" ht="15.75" customHeight="1">
      <c r="B326" s="59"/>
      <c r="C326" s="59"/>
      <c r="D326" s="59"/>
      <c r="E326" s="46"/>
      <c r="F326" s="46"/>
      <c r="G326" s="46"/>
      <c r="H326" s="46"/>
      <c r="I326" s="46"/>
      <c r="K326" s="45"/>
      <c r="L326" s="45"/>
      <c r="M326" s="45"/>
      <c r="N326" s="45"/>
      <c r="O326" s="45"/>
    </row>
    <row r="327" spans="2:15" ht="15.75" customHeight="1">
      <c r="B327" s="59"/>
      <c r="C327" s="59"/>
      <c r="D327" s="59"/>
      <c r="E327" s="46"/>
      <c r="F327" s="46"/>
      <c r="G327" s="46"/>
      <c r="H327" s="46"/>
      <c r="I327" s="46"/>
      <c r="K327" s="45"/>
      <c r="L327" s="45"/>
      <c r="M327" s="45"/>
      <c r="N327" s="45"/>
      <c r="O327" s="45"/>
    </row>
    <row r="328" spans="2:15" ht="15.75" customHeight="1">
      <c r="B328" s="59"/>
      <c r="C328" s="59"/>
      <c r="D328" s="59"/>
      <c r="E328" s="46"/>
      <c r="F328" s="46"/>
      <c r="G328" s="46"/>
      <c r="H328" s="46"/>
      <c r="I328" s="46"/>
      <c r="K328" s="45"/>
      <c r="L328" s="45"/>
      <c r="M328" s="45"/>
      <c r="N328" s="45"/>
      <c r="O328" s="45"/>
    </row>
    <row r="329" spans="2:15" ht="15.75" customHeight="1">
      <c r="B329" s="59"/>
      <c r="C329" s="59"/>
      <c r="D329" s="59"/>
      <c r="E329" s="46"/>
      <c r="F329" s="46"/>
      <c r="G329" s="46"/>
      <c r="H329" s="46"/>
      <c r="I329" s="46"/>
      <c r="K329" s="45"/>
      <c r="L329" s="45"/>
      <c r="M329" s="45"/>
      <c r="N329" s="45"/>
      <c r="O329" s="45"/>
    </row>
    <row r="330" spans="2:15" ht="15.75" customHeight="1">
      <c r="B330" s="59"/>
      <c r="C330" s="59"/>
      <c r="D330" s="59"/>
      <c r="E330" s="46"/>
      <c r="F330" s="46"/>
      <c r="G330" s="46"/>
      <c r="H330" s="46"/>
      <c r="I330" s="46"/>
      <c r="K330" s="45"/>
      <c r="L330" s="45"/>
      <c r="M330" s="45"/>
      <c r="N330" s="45"/>
      <c r="O330" s="45"/>
    </row>
    <row r="331" spans="2:15" ht="15.75" customHeight="1">
      <c r="B331" s="59"/>
      <c r="C331" s="59"/>
      <c r="D331" s="59"/>
      <c r="E331" s="46"/>
      <c r="F331" s="46"/>
      <c r="G331" s="46"/>
      <c r="H331" s="46"/>
      <c r="I331" s="46"/>
      <c r="K331" s="45"/>
      <c r="L331" s="45"/>
      <c r="M331" s="45"/>
      <c r="N331" s="45"/>
      <c r="O331" s="45"/>
    </row>
    <row r="332" spans="2:15" ht="15.75" customHeight="1">
      <c r="B332" s="59"/>
      <c r="C332" s="59"/>
      <c r="D332" s="59"/>
      <c r="E332" s="46"/>
      <c r="F332" s="46"/>
      <c r="G332" s="46"/>
      <c r="H332" s="46"/>
      <c r="I332" s="46"/>
      <c r="K332" s="45"/>
      <c r="L332" s="45"/>
      <c r="M332" s="45"/>
      <c r="N332" s="45"/>
      <c r="O332" s="45"/>
    </row>
    <row r="333" spans="2:15" ht="15.75" customHeight="1">
      <c r="B333" s="59"/>
      <c r="C333" s="59"/>
      <c r="D333" s="59"/>
      <c r="E333" s="46"/>
      <c r="F333" s="46"/>
      <c r="G333" s="46"/>
      <c r="H333" s="46"/>
      <c r="I333" s="46"/>
      <c r="K333" s="45"/>
      <c r="L333" s="45"/>
      <c r="M333" s="45"/>
      <c r="N333" s="45"/>
      <c r="O333" s="45"/>
    </row>
    <row r="334" spans="2:15" ht="15.75" customHeight="1">
      <c r="B334" s="59"/>
      <c r="C334" s="59"/>
      <c r="D334" s="59"/>
      <c r="E334" s="46"/>
      <c r="F334" s="46"/>
      <c r="G334" s="46"/>
      <c r="H334" s="46"/>
      <c r="I334" s="46"/>
      <c r="K334" s="45"/>
      <c r="L334" s="45"/>
      <c r="M334" s="45"/>
      <c r="N334" s="45"/>
      <c r="O334" s="45"/>
    </row>
    <row r="335" spans="2:15" ht="15.75" customHeight="1">
      <c r="B335" s="59"/>
      <c r="C335" s="59"/>
      <c r="D335" s="59"/>
      <c r="E335" s="46"/>
      <c r="F335" s="46"/>
      <c r="G335" s="46"/>
      <c r="H335" s="46"/>
      <c r="I335" s="46"/>
      <c r="K335" s="45"/>
      <c r="L335" s="45"/>
      <c r="M335" s="45"/>
      <c r="N335" s="45"/>
      <c r="O335" s="45"/>
    </row>
    <row r="336" spans="2:15" ht="15.75" customHeight="1">
      <c r="B336" s="59"/>
      <c r="C336" s="59"/>
      <c r="D336" s="59"/>
      <c r="E336" s="46"/>
      <c r="F336" s="46"/>
      <c r="G336" s="46"/>
      <c r="H336" s="46"/>
      <c r="I336" s="46"/>
      <c r="K336" s="45"/>
      <c r="L336" s="45"/>
      <c r="M336" s="45"/>
      <c r="N336" s="45"/>
      <c r="O336" s="45"/>
    </row>
    <row r="337" spans="2:15" ht="15.75" customHeight="1">
      <c r="B337" s="59"/>
      <c r="C337" s="59"/>
      <c r="D337" s="59"/>
      <c r="E337" s="46"/>
      <c r="F337" s="46"/>
      <c r="G337" s="46"/>
      <c r="H337" s="46"/>
      <c r="I337" s="46"/>
      <c r="K337" s="45"/>
      <c r="L337" s="45"/>
      <c r="M337" s="45"/>
      <c r="N337" s="45"/>
      <c r="O337" s="45"/>
    </row>
    <row r="338" spans="2:15" ht="15.75" customHeight="1">
      <c r="B338" s="59"/>
      <c r="C338" s="59"/>
      <c r="D338" s="59"/>
      <c r="E338" s="46"/>
      <c r="F338" s="46"/>
      <c r="G338" s="46"/>
      <c r="H338" s="46"/>
      <c r="I338" s="46"/>
      <c r="K338" s="45"/>
      <c r="L338" s="45"/>
      <c r="M338" s="45"/>
      <c r="N338" s="45"/>
      <c r="O338" s="45"/>
    </row>
    <row r="339" spans="2:15" ht="15.75" customHeight="1">
      <c r="B339" s="59"/>
      <c r="C339" s="59"/>
      <c r="D339" s="59"/>
      <c r="E339" s="46"/>
      <c r="F339" s="46"/>
      <c r="G339" s="46"/>
      <c r="H339" s="46"/>
      <c r="I339" s="46"/>
      <c r="K339" s="45"/>
      <c r="L339" s="45"/>
      <c r="M339" s="45"/>
      <c r="N339" s="45"/>
      <c r="O339" s="45"/>
    </row>
    <row r="340" spans="2:15" ht="15.75" customHeight="1">
      <c r="B340" s="59"/>
      <c r="C340" s="59"/>
      <c r="D340" s="59"/>
      <c r="E340" s="46"/>
      <c r="F340" s="46"/>
      <c r="G340" s="46"/>
      <c r="H340" s="46"/>
      <c r="I340" s="46"/>
      <c r="K340" s="45"/>
      <c r="L340" s="45"/>
      <c r="M340" s="45"/>
      <c r="N340" s="45"/>
      <c r="O340" s="45"/>
    </row>
    <row r="341" spans="2:15" ht="15.75" customHeight="1">
      <c r="B341" s="59"/>
      <c r="C341" s="59"/>
      <c r="D341" s="59"/>
      <c r="E341" s="46"/>
      <c r="F341" s="46"/>
      <c r="G341" s="46"/>
      <c r="H341" s="46"/>
      <c r="I341" s="46"/>
      <c r="K341" s="45"/>
      <c r="L341" s="45"/>
      <c r="M341" s="45"/>
      <c r="N341" s="45"/>
      <c r="O341" s="45"/>
    </row>
    <row r="342" spans="2:15" ht="15.75" customHeight="1">
      <c r="B342" s="59"/>
      <c r="C342" s="59"/>
      <c r="D342" s="59"/>
      <c r="E342" s="46"/>
      <c r="F342" s="46"/>
      <c r="G342" s="46"/>
      <c r="H342" s="46"/>
      <c r="I342" s="46"/>
      <c r="K342" s="45"/>
      <c r="L342" s="45"/>
      <c r="M342" s="45"/>
      <c r="N342" s="45"/>
      <c r="O342" s="45"/>
    </row>
    <row r="343" spans="2:15" ht="15.75" customHeight="1">
      <c r="B343" s="59"/>
      <c r="C343" s="59"/>
      <c r="D343" s="59"/>
      <c r="E343" s="46"/>
      <c r="F343" s="46"/>
      <c r="G343" s="46"/>
      <c r="H343" s="46"/>
      <c r="I343" s="46"/>
      <c r="K343" s="45"/>
      <c r="L343" s="45"/>
      <c r="M343" s="45"/>
      <c r="N343" s="45"/>
      <c r="O343" s="45"/>
    </row>
    <row r="344" spans="2:15" ht="15.75" customHeight="1">
      <c r="B344" s="59"/>
      <c r="C344" s="59"/>
      <c r="D344" s="59"/>
      <c r="E344" s="46"/>
      <c r="F344" s="46"/>
      <c r="G344" s="46"/>
      <c r="H344" s="46"/>
      <c r="I344" s="46"/>
      <c r="K344" s="45"/>
      <c r="L344" s="45"/>
      <c r="M344" s="45"/>
      <c r="N344" s="45"/>
      <c r="O344" s="45"/>
    </row>
    <row r="345" spans="2:15" ht="15.75" customHeight="1">
      <c r="B345" s="59"/>
      <c r="C345" s="59"/>
      <c r="D345" s="59"/>
      <c r="E345" s="46"/>
      <c r="F345" s="46"/>
      <c r="G345" s="46"/>
      <c r="H345" s="46"/>
      <c r="I345" s="46"/>
      <c r="K345" s="45"/>
      <c r="L345" s="45"/>
      <c r="M345" s="45"/>
      <c r="N345" s="45"/>
      <c r="O345" s="45"/>
    </row>
    <row r="346" spans="2:15" ht="15.75" customHeight="1">
      <c r="B346" s="59"/>
      <c r="C346" s="59"/>
      <c r="D346" s="59"/>
      <c r="E346" s="46"/>
      <c r="F346" s="46"/>
      <c r="G346" s="46"/>
      <c r="H346" s="46"/>
      <c r="I346" s="46"/>
      <c r="K346" s="45"/>
      <c r="L346" s="45"/>
      <c r="M346" s="45"/>
      <c r="N346" s="45"/>
      <c r="O346" s="45"/>
    </row>
    <row r="347" spans="2:15" ht="15.75" customHeight="1">
      <c r="B347" s="59"/>
      <c r="C347" s="59"/>
      <c r="D347" s="59"/>
      <c r="E347" s="46"/>
      <c r="F347" s="46"/>
      <c r="G347" s="46"/>
      <c r="H347" s="46"/>
      <c r="I347" s="46"/>
      <c r="K347" s="45"/>
      <c r="L347" s="45"/>
      <c r="M347" s="45"/>
      <c r="N347" s="45"/>
      <c r="O347" s="45"/>
    </row>
    <row r="348" spans="2:15" ht="15.75" customHeight="1">
      <c r="B348" s="59"/>
      <c r="C348" s="59"/>
      <c r="D348" s="59"/>
      <c r="E348" s="46"/>
      <c r="F348" s="46"/>
      <c r="G348" s="46"/>
      <c r="H348" s="46"/>
      <c r="I348" s="46"/>
      <c r="K348" s="45"/>
      <c r="L348" s="45"/>
      <c r="M348" s="45"/>
      <c r="N348" s="45"/>
      <c r="O348" s="45"/>
    </row>
    <row r="349" spans="2:15" ht="15.75" customHeight="1">
      <c r="B349" s="59"/>
      <c r="C349" s="59"/>
      <c r="D349" s="59"/>
      <c r="E349" s="46"/>
      <c r="F349" s="46"/>
      <c r="G349" s="46"/>
      <c r="H349" s="46"/>
      <c r="I349" s="46"/>
      <c r="K349" s="45"/>
      <c r="L349" s="45"/>
      <c r="M349" s="45"/>
      <c r="N349" s="45"/>
      <c r="O349" s="45"/>
    </row>
    <row r="350" spans="2:15" ht="15.75" customHeight="1">
      <c r="B350" s="59"/>
      <c r="C350" s="59"/>
      <c r="D350" s="59"/>
      <c r="E350" s="46"/>
      <c r="F350" s="46"/>
      <c r="G350" s="46"/>
      <c r="H350" s="46"/>
      <c r="I350" s="46"/>
      <c r="K350" s="45"/>
      <c r="L350" s="45"/>
      <c r="M350" s="45"/>
      <c r="N350" s="45"/>
      <c r="O350" s="45"/>
    </row>
    <row r="351" spans="2:15" ht="15.75" customHeight="1">
      <c r="B351" s="59"/>
      <c r="C351" s="59"/>
      <c r="D351" s="59"/>
      <c r="E351" s="46"/>
      <c r="F351" s="46"/>
      <c r="G351" s="46"/>
      <c r="H351" s="46"/>
      <c r="I351" s="46"/>
      <c r="K351" s="45"/>
      <c r="L351" s="45"/>
      <c r="M351" s="45"/>
      <c r="N351" s="45"/>
      <c r="O351" s="45"/>
    </row>
    <row r="352" spans="2:15" ht="15.75" customHeight="1">
      <c r="B352" s="59"/>
      <c r="C352" s="59"/>
      <c r="D352" s="59"/>
      <c r="E352" s="46"/>
      <c r="F352" s="46"/>
      <c r="G352" s="46"/>
      <c r="H352" s="46"/>
      <c r="I352" s="46"/>
      <c r="K352" s="45"/>
      <c r="L352" s="45"/>
      <c r="M352" s="45"/>
      <c r="N352" s="45"/>
      <c r="O352" s="45"/>
    </row>
    <row r="353" spans="2:15" ht="15.75" customHeight="1">
      <c r="B353" s="59"/>
      <c r="C353" s="59"/>
      <c r="D353" s="59"/>
      <c r="E353" s="46"/>
      <c r="F353" s="46"/>
      <c r="G353" s="46"/>
      <c r="H353" s="46"/>
      <c r="I353" s="46"/>
      <c r="K353" s="45"/>
      <c r="L353" s="45"/>
      <c r="M353" s="45"/>
      <c r="N353" s="45"/>
      <c r="O353" s="45"/>
    </row>
    <row r="354" spans="2:15" ht="15.75" customHeight="1">
      <c r="B354" s="59"/>
      <c r="C354" s="59"/>
      <c r="D354" s="59"/>
      <c r="E354" s="46"/>
      <c r="F354" s="46"/>
      <c r="G354" s="46"/>
      <c r="H354" s="46"/>
      <c r="I354" s="46"/>
      <c r="K354" s="45"/>
      <c r="L354" s="45"/>
      <c r="M354" s="45"/>
      <c r="N354" s="45"/>
      <c r="O354" s="45"/>
    </row>
    <row r="355" spans="2:15" ht="15.75" customHeight="1">
      <c r="B355" s="59"/>
      <c r="C355" s="59"/>
      <c r="D355" s="59"/>
      <c r="E355" s="46"/>
      <c r="F355" s="46"/>
      <c r="G355" s="46"/>
      <c r="H355" s="46"/>
      <c r="I355" s="46"/>
      <c r="K355" s="45"/>
      <c r="L355" s="45"/>
      <c r="M355" s="45"/>
      <c r="N355" s="45"/>
      <c r="O355" s="45"/>
    </row>
    <row r="356" spans="2:15" ht="15.75" customHeight="1">
      <c r="B356" s="59"/>
      <c r="C356" s="59"/>
      <c r="D356" s="59"/>
      <c r="E356" s="46"/>
      <c r="F356" s="46"/>
      <c r="G356" s="46"/>
      <c r="H356" s="46"/>
      <c r="I356" s="46"/>
      <c r="K356" s="45"/>
      <c r="L356" s="45"/>
      <c r="M356" s="45"/>
      <c r="N356" s="45"/>
      <c r="O356" s="45"/>
    </row>
    <row r="357" spans="2:15" ht="15.75" customHeight="1">
      <c r="B357" s="59"/>
      <c r="C357" s="59"/>
      <c r="D357" s="59"/>
      <c r="E357" s="46"/>
      <c r="F357" s="46"/>
      <c r="G357" s="46"/>
      <c r="H357" s="46"/>
      <c r="I357" s="46"/>
      <c r="K357" s="45"/>
      <c r="L357" s="45"/>
      <c r="M357" s="45"/>
      <c r="N357" s="45"/>
      <c r="O357" s="45"/>
    </row>
    <row r="358" spans="2:15" ht="15.75" customHeight="1">
      <c r="B358" s="59"/>
      <c r="C358" s="59"/>
      <c r="D358" s="59"/>
      <c r="E358" s="46"/>
      <c r="F358" s="46"/>
      <c r="G358" s="46"/>
      <c r="H358" s="46"/>
      <c r="I358" s="46"/>
      <c r="K358" s="45"/>
      <c r="L358" s="45"/>
      <c r="M358" s="45"/>
      <c r="N358" s="45"/>
      <c r="O358" s="45"/>
    </row>
    <row r="359" spans="2:15" ht="15.75" customHeight="1">
      <c r="B359" s="59"/>
      <c r="C359" s="59"/>
      <c r="D359" s="59"/>
      <c r="E359" s="46"/>
      <c r="F359" s="46"/>
      <c r="G359" s="46"/>
      <c r="H359" s="46"/>
      <c r="I359" s="46"/>
      <c r="K359" s="45"/>
      <c r="L359" s="45"/>
      <c r="M359" s="45"/>
      <c r="N359" s="45"/>
      <c r="O359" s="45"/>
    </row>
    <row r="360" spans="2:15" ht="15.75" customHeight="1">
      <c r="B360" s="59"/>
      <c r="C360" s="59"/>
      <c r="D360" s="59"/>
      <c r="E360" s="46"/>
      <c r="F360" s="46"/>
      <c r="G360" s="46"/>
      <c r="H360" s="46"/>
      <c r="I360" s="46"/>
      <c r="K360" s="45"/>
      <c r="L360" s="45"/>
      <c r="M360" s="45"/>
      <c r="N360" s="45"/>
      <c r="O360" s="45"/>
    </row>
    <row r="361" spans="2:15" ht="15.75" customHeight="1">
      <c r="B361" s="59"/>
      <c r="C361" s="59"/>
      <c r="D361" s="59"/>
      <c r="E361" s="46"/>
      <c r="F361" s="46"/>
      <c r="G361" s="46"/>
      <c r="H361" s="46"/>
      <c r="I361" s="46"/>
      <c r="K361" s="45"/>
      <c r="L361" s="45"/>
      <c r="M361" s="45"/>
      <c r="N361" s="45"/>
      <c r="O361" s="45"/>
    </row>
    <row r="362" spans="2:15" ht="15.75" customHeight="1">
      <c r="B362" s="59"/>
      <c r="C362" s="59"/>
      <c r="D362" s="59"/>
      <c r="E362" s="46"/>
      <c r="F362" s="46"/>
      <c r="G362" s="46"/>
      <c r="H362" s="46"/>
      <c r="I362" s="46"/>
      <c r="K362" s="45"/>
      <c r="L362" s="45"/>
      <c r="M362" s="45"/>
      <c r="N362" s="45"/>
      <c r="O362" s="45"/>
    </row>
    <row r="363" spans="2:15" ht="15.75" customHeight="1">
      <c r="B363" s="59"/>
      <c r="C363" s="59"/>
      <c r="D363" s="59"/>
      <c r="E363" s="46"/>
      <c r="F363" s="46"/>
      <c r="G363" s="46"/>
      <c r="H363" s="46"/>
      <c r="I363" s="46"/>
      <c r="K363" s="45"/>
      <c r="L363" s="45"/>
      <c r="M363" s="45"/>
      <c r="N363" s="45"/>
      <c r="O363" s="45"/>
    </row>
    <row r="364" spans="2:15" ht="15.75" customHeight="1">
      <c r="B364" s="59"/>
      <c r="C364" s="59"/>
      <c r="D364" s="59"/>
      <c r="E364" s="46"/>
      <c r="F364" s="46"/>
      <c r="G364" s="46"/>
      <c r="H364" s="46"/>
      <c r="I364" s="46"/>
      <c r="K364" s="45"/>
      <c r="L364" s="45"/>
      <c r="M364" s="45"/>
      <c r="N364" s="45"/>
      <c r="O364" s="45"/>
    </row>
    <row r="365" spans="2:15" ht="15.75" customHeight="1">
      <c r="B365" s="59"/>
      <c r="C365" s="59"/>
      <c r="D365" s="59"/>
      <c r="E365" s="46"/>
      <c r="F365" s="46"/>
      <c r="G365" s="46"/>
      <c r="H365" s="46"/>
      <c r="I365" s="46"/>
      <c r="K365" s="45"/>
      <c r="L365" s="45"/>
      <c r="M365" s="45"/>
      <c r="N365" s="45"/>
      <c r="O365" s="45"/>
    </row>
    <row r="366" spans="2:15" ht="15.75" customHeight="1">
      <c r="B366" s="59"/>
      <c r="C366" s="59"/>
      <c r="D366" s="59"/>
      <c r="E366" s="46"/>
      <c r="F366" s="46"/>
      <c r="G366" s="46"/>
      <c r="H366" s="46"/>
      <c r="I366" s="46"/>
      <c r="K366" s="45"/>
      <c r="L366" s="45"/>
      <c r="M366" s="45"/>
      <c r="N366" s="45"/>
      <c r="O366" s="45"/>
    </row>
    <row r="367" spans="2:15" ht="15.75" customHeight="1">
      <c r="B367" s="59"/>
      <c r="C367" s="59"/>
      <c r="D367" s="59"/>
      <c r="E367" s="46"/>
      <c r="F367" s="46"/>
      <c r="G367" s="46"/>
      <c r="H367" s="46"/>
      <c r="I367" s="46"/>
      <c r="K367" s="45"/>
      <c r="L367" s="45"/>
      <c r="M367" s="45"/>
      <c r="N367" s="45"/>
      <c r="O367" s="45"/>
    </row>
    <row r="368" spans="2:15" ht="15.75" customHeight="1">
      <c r="B368" s="59"/>
      <c r="C368" s="59"/>
      <c r="D368" s="59"/>
      <c r="E368" s="46"/>
      <c r="F368" s="46"/>
      <c r="G368" s="46"/>
      <c r="H368" s="46"/>
      <c r="I368" s="46"/>
      <c r="K368" s="45"/>
      <c r="L368" s="45"/>
      <c r="M368" s="45"/>
      <c r="N368" s="45"/>
      <c r="O368" s="45"/>
    </row>
    <row r="369" spans="2:15" ht="15.75" customHeight="1">
      <c r="B369" s="59"/>
      <c r="C369" s="59"/>
      <c r="D369" s="59"/>
      <c r="E369" s="46"/>
      <c r="F369" s="46"/>
      <c r="G369" s="46"/>
      <c r="H369" s="46"/>
      <c r="I369" s="46"/>
      <c r="K369" s="45"/>
      <c r="L369" s="45"/>
      <c r="M369" s="45"/>
      <c r="N369" s="45"/>
      <c r="O369" s="45"/>
    </row>
    <row r="370" spans="2:15" ht="15.75" customHeight="1">
      <c r="B370" s="59"/>
      <c r="C370" s="59"/>
      <c r="D370" s="59"/>
      <c r="E370" s="46"/>
      <c r="F370" s="46"/>
      <c r="G370" s="46"/>
      <c r="H370" s="46"/>
      <c r="I370" s="46"/>
      <c r="K370" s="45"/>
      <c r="L370" s="45"/>
      <c r="M370" s="45"/>
      <c r="N370" s="45"/>
      <c r="O370" s="45"/>
    </row>
    <row r="371" spans="2:15" ht="15.75" customHeight="1">
      <c r="B371" s="59"/>
      <c r="C371" s="59"/>
      <c r="D371" s="59"/>
      <c r="E371" s="46"/>
      <c r="F371" s="46"/>
      <c r="G371" s="46"/>
      <c r="H371" s="46"/>
      <c r="I371" s="46"/>
      <c r="K371" s="45"/>
      <c r="L371" s="45"/>
      <c r="M371" s="45"/>
      <c r="N371" s="45"/>
      <c r="O371" s="45"/>
    </row>
    <row r="372" spans="2:15" ht="15.75" customHeight="1">
      <c r="B372" s="59"/>
      <c r="C372" s="59"/>
      <c r="D372" s="59"/>
      <c r="E372" s="46"/>
      <c r="F372" s="46"/>
      <c r="G372" s="46"/>
      <c r="H372" s="46"/>
      <c r="I372" s="46"/>
      <c r="K372" s="45"/>
      <c r="L372" s="45"/>
      <c r="M372" s="45"/>
      <c r="N372" s="45"/>
      <c r="O372" s="45"/>
    </row>
    <row r="373" spans="2:15" ht="15.75" customHeight="1">
      <c r="B373" s="59"/>
      <c r="C373" s="59"/>
      <c r="D373" s="59"/>
      <c r="E373" s="46"/>
      <c r="F373" s="46"/>
      <c r="G373" s="46"/>
      <c r="H373" s="46"/>
      <c r="I373" s="46"/>
      <c r="K373" s="45"/>
      <c r="L373" s="45"/>
      <c r="M373" s="45"/>
      <c r="N373" s="45"/>
      <c r="O373" s="45"/>
    </row>
    <row r="374" spans="2:15" ht="15.75" customHeight="1">
      <c r="B374" s="59"/>
      <c r="C374" s="59"/>
      <c r="D374" s="59"/>
      <c r="E374" s="46"/>
      <c r="F374" s="46"/>
      <c r="G374" s="46"/>
      <c r="H374" s="46"/>
      <c r="I374" s="46"/>
      <c r="K374" s="45"/>
      <c r="L374" s="45"/>
      <c r="M374" s="45"/>
      <c r="N374" s="45"/>
      <c r="O374" s="45"/>
    </row>
    <row r="375" spans="2:15" ht="15.75" customHeight="1">
      <c r="B375" s="59"/>
      <c r="C375" s="59"/>
      <c r="D375" s="59"/>
      <c r="E375" s="46"/>
      <c r="F375" s="46"/>
      <c r="G375" s="46"/>
      <c r="H375" s="46"/>
      <c r="I375" s="46"/>
      <c r="K375" s="45"/>
      <c r="L375" s="45"/>
      <c r="M375" s="45"/>
      <c r="N375" s="45"/>
      <c r="O375" s="45"/>
    </row>
    <row r="376" spans="2:15" ht="15.75" customHeight="1">
      <c r="B376" s="59"/>
      <c r="C376" s="59"/>
      <c r="D376" s="59"/>
      <c r="E376" s="46"/>
      <c r="F376" s="46"/>
      <c r="G376" s="46"/>
      <c r="H376" s="46"/>
      <c r="I376" s="46"/>
      <c r="K376" s="45"/>
      <c r="L376" s="45"/>
      <c r="M376" s="45"/>
      <c r="N376" s="45"/>
      <c r="O376" s="45"/>
    </row>
    <row r="377" spans="2:15" ht="15.75" customHeight="1">
      <c r="B377" s="59"/>
      <c r="C377" s="59"/>
      <c r="D377" s="59"/>
      <c r="E377" s="46"/>
      <c r="F377" s="46"/>
      <c r="G377" s="46"/>
      <c r="H377" s="46"/>
      <c r="I377" s="46"/>
      <c r="K377" s="45"/>
      <c r="L377" s="45"/>
      <c r="M377" s="45"/>
      <c r="N377" s="45"/>
      <c r="O377" s="45"/>
    </row>
    <row r="378" spans="2:15" ht="15.75" customHeight="1">
      <c r="B378" s="59"/>
      <c r="C378" s="59"/>
      <c r="D378" s="59"/>
      <c r="E378" s="46"/>
      <c r="F378" s="46"/>
      <c r="G378" s="46"/>
      <c r="H378" s="46"/>
      <c r="I378" s="46"/>
      <c r="K378" s="45"/>
      <c r="L378" s="45"/>
      <c r="M378" s="45"/>
      <c r="N378" s="45"/>
      <c r="O378" s="45"/>
    </row>
    <row r="379" spans="2:15" ht="15.75" customHeight="1">
      <c r="B379" s="59"/>
      <c r="C379" s="59"/>
      <c r="D379" s="59"/>
      <c r="E379" s="46"/>
      <c r="F379" s="46"/>
      <c r="G379" s="46"/>
      <c r="H379" s="46"/>
      <c r="I379" s="46"/>
      <c r="K379" s="45"/>
      <c r="L379" s="45"/>
      <c r="M379" s="45"/>
      <c r="N379" s="45"/>
      <c r="O379" s="45"/>
    </row>
    <row r="380" spans="2:15" ht="15.75" customHeight="1">
      <c r="B380" s="59"/>
      <c r="C380" s="59"/>
      <c r="D380" s="59"/>
      <c r="E380" s="46"/>
      <c r="F380" s="46"/>
      <c r="G380" s="46"/>
      <c r="H380" s="46"/>
      <c r="I380" s="46"/>
      <c r="K380" s="45"/>
      <c r="L380" s="45"/>
      <c r="M380" s="45"/>
      <c r="N380" s="45"/>
      <c r="O380" s="45"/>
    </row>
    <row r="381" spans="2:15" ht="15.75" customHeight="1">
      <c r="B381" s="59"/>
      <c r="C381" s="59"/>
      <c r="D381" s="59"/>
      <c r="E381" s="46"/>
      <c r="F381" s="46"/>
      <c r="G381" s="46"/>
      <c r="H381" s="46"/>
      <c r="I381" s="46"/>
      <c r="K381" s="45"/>
      <c r="L381" s="45"/>
      <c r="M381" s="45"/>
      <c r="N381" s="45"/>
      <c r="O381" s="45"/>
    </row>
    <row r="382" spans="2:15" ht="15.75" customHeight="1">
      <c r="B382" s="59"/>
      <c r="C382" s="59"/>
      <c r="D382" s="59"/>
      <c r="E382" s="46"/>
      <c r="F382" s="46"/>
      <c r="G382" s="46"/>
      <c r="H382" s="46"/>
      <c r="I382" s="46"/>
      <c r="K382" s="45"/>
      <c r="L382" s="45"/>
      <c r="M382" s="45"/>
      <c r="N382" s="45"/>
      <c r="O382" s="45"/>
    </row>
    <row r="383" spans="2:15" ht="15.75" customHeight="1">
      <c r="B383" s="59"/>
      <c r="C383" s="59"/>
      <c r="D383" s="59"/>
      <c r="E383" s="46"/>
      <c r="F383" s="46"/>
      <c r="G383" s="46"/>
      <c r="H383" s="46"/>
      <c r="I383" s="46"/>
      <c r="K383" s="45"/>
      <c r="L383" s="45"/>
      <c r="M383" s="45"/>
      <c r="N383" s="45"/>
      <c r="O383" s="45"/>
    </row>
    <row r="384" spans="2:15" ht="15.75" customHeight="1">
      <c r="B384" s="59"/>
      <c r="C384" s="59"/>
      <c r="D384" s="59"/>
      <c r="E384" s="46"/>
      <c r="F384" s="46"/>
      <c r="G384" s="46"/>
      <c r="H384" s="46"/>
      <c r="I384" s="46"/>
      <c r="K384" s="45"/>
      <c r="L384" s="45"/>
      <c r="M384" s="45"/>
      <c r="N384" s="45"/>
      <c r="O384" s="45"/>
    </row>
    <row r="385" spans="2:15" ht="15.75" customHeight="1">
      <c r="B385" s="59"/>
      <c r="C385" s="59"/>
      <c r="D385" s="59"/>
      <c r="E385" s="46"/>
      <c r="F385" s="46"/>
      <c r="G385" s="46"/>
      <c r="H385" s="46"/>
      <c r="I385" s="46"/>
      <c r="K385" s="45"/>
      <c r="L385" s="45"/>
      <c r="M385" s="45"/>
      <c r="N385" s="45"/>
      <c r="O385" s="45"/>
    </row>
    <row r="386" spans="2:15" ht="15.75" customHeight="1">
      <c r="B386" s="59"/>
      <c r="C386" s="59"/>
      <c r="D386" s="59"/>
      <c r="E386" s="46"/>
      <c r="F386" s="46"/>
      <c r="G386" s="46"/>
      <c r="H386" s="46"/>
      <c r="I386" s="46"/>
      <c r="K386" s="45"/>
      <c r="L386" s="45"/>
      <c r="M386" s="45"/>
      <c r="N386" s="45"/>
      <c r="O386" s="45"/>
    </row>
    <row r="387" spans="2:15" ht="15.75" customHeight="1">
      <c r="B387" s="59"/>
      <c r="C387" s="59"/>
      <c r="D387" s="59"/>
      <c r="E387" s="46"/>
      <c r="F387" s="46"/>
      <c r="G387" s="46"/>
      <c r="H387" s="46"/>
      <c r="I387" s="46"/>
      <c r="K387" s="45"/>
      <c r="L387" s="45"/>
      <c r="M387" s="45"/>
      <c r="N387" s="45"/>
      <c r="O387" s="45"/>
    </row>
    <row r="388" spans="2:15" ht="15.75" customHeight="1">
      <c r="B388" s="59"/>
      <c r="C388" s="59"/>
      <c r="D388" s="59"/>
      <c r="E388" s="46"/>
      <c r="F388" s="46"/>
      <c r="G388" s="46"/>
      <c r="H388" s="46"/>
      <c r="I388" s="46"/>
      <c r="K388" s="45"/>
      <c r="L388" s="45"/>
      <c r="M388" s="45"/>
      <c r="N388" s="45"/>
      <c r="O388" s="45"/>
    </row>
    <row r="389" spans="2:15" ht="15.75" customHeight="1">
      <c r="B389" s="59"/>
      <c r="C389" s="59"/>
      <c r="D389" s="59"/>
      <c r="E389" s="46"/>
      <c r="F389" s="46"/>
      <c r="G389" s="46"/>
      <c r="H389" s="46"/>
      <c r="I389" s="46"/>
      <c r="K389" s="45"/>
      <c r="L389" s="45"/>
      <c r="M389" s="45"/>
      <c r="N389" s="45"/>
      <c r="O389" s="45"/>
    </row>
    <row r="390" spans="2:15" ht="15.75" customHeight="1">
      <c r="B390" s="59"/>
      <c r="C390" s="59"/>
      <c r="D390" s="59"/>
      <c r="E390" s="46"/>
      <c r="F390" s="46"/>
      <c r="G390" s="46"/>
      <c r="H390" s="46"/>
      <c r="I390" s="46"/>
      <c r="K390" s="45"/>
      <c r="L390" s="45"/>
      <c r="M390" s="45"/>
      <c r="N390" s="45"/>
      <c r="O390" s="45"/>
    </row>
    <row r="391" spans="2:15" ht="15.75" customHeight="1">
      <c r="B391" s="59"/>
      <c r="C391" s="59"/>
      <c r="D391" s="59"/>
      <c r="E391" s="46"/>
      <c r="F391" s="46"/>
      <c r="G391" s="46"/>
      <c r="H391" s="46"/>
      <c r="I391" s="46"/>
      <c r="K391" s="45"/>
      <c r="L391" s="45"/>
      <c r="M391" s="45"/>
      <c r="N391" s="45"/>
      <c r="O391" s="45"/>
    </row>
    <row r="392" spans="2:15" ht="15.75" customHeight="1">
      <c r="B392" s="59"/>
      <c r="C392" s="59"/>
      <c r="D392" s="59"/>
      <c r="E392" s="46"/>
      <c r="F392" s="46"/>
      <c r="G392" s="46"/>
      <c r="H392" s="46"/>
      <c r="I392" s="46"/>
      <c r="K392" s="45"/>
      <c r="L392" s="45"/>
      <c r="M392" s="45"/>
      <c r="N392" s="45"/>
      <c r="O392" s="45"/>
    </row>
    <row r="393" spans="2:15" ht="15.75" customHeight="1">
      <c r="B393" s="59"/>
      <c r="C393" s="59"/>
      <c r="D393" s="59"/>
      <c r="E393" s="46"/>
      <c r="F393" s="46"/>
      <c r="G393" s="46"/>
      <c r="H393" s="46"/>
      <c r="I393" s="46"/>
      <c r="K393" s="45"/>
      <c r="L393" s="45"/>
      <c r="M393" s="45"/>
      <c r="N393" s="45"/>
      <c r="O393" s="45"/>
    </row>
    <row r="394" spans="2:15" ht="15.75" customHeight="1">
      <c r="B394" s="59"/>
      <c r="C394" s="59"/>
      <c r="D394" s="59"/>
      <c r="E394" s="46"/>
      <c r="F394" s="46"/>
      <c r="G394" s="46"/>
      <c r="H394" s="46"/>
      <c r="I394" s="46"/>
      <c r="K394" s="45"/>
      <c r="L394" s="45"/>
      <c r="M394" s="45"/>
      <c r="N394" s="45"/>
      <c r="O394" s="45"/>
    </row>
    <row r="395" spans="2:15" ht="15.75" customHeight="1">
      <c r="B395" s="59"/>
      <c r="C395" s="59"/>
      <c r="D395" s="59"/>
      <c r="E395" s="46"/>
      <c r="F395" s="46"/>
      <c r="G395" s="46"/>
      <c r="H395" s="46"/>
      <c r="I395" s="46"/>
      <c r="K395" s="45"/>
      <c r="L395" s="45"/>
      <c r="M395" s="45"/>
      <c r="N395" s="45"/>
      <c r="O395" s="45"/>
    </row>
    <row r="396" spans="2:15" ht="15.75" customHeight="1">
      <c r="B396" s="59"/>
      <c r="C396" s="59"/>
      <c r="D396" s="59"/>
      <c r="E396" s="46"/>
      <c r="F396" s="46"/>
      <c r="G396" s="46"/>
      <c r="H396" s="46"/>
      <c r="I396" s="46"/>
      <c r="K396" s="45"/>
      <c r="L396" s="45"/>
      <c r="M396" s="45"/>
      <c r="N396" s="45"/>
      <c r="O396" s="45"/>
    </row>
    <row r="397" spans="2:15" ht="15.75" customHeight="1">
      <c r="B397" s="59"/>
      <c r="C397" s="59"/>
      <c r="D397" s="59"/>
      <c r="E397" s="46"/>
      <c r="F397" s="46"/>
      <c r="G397" s="46"/>
      <c r="H397" s="46"/>
      <c r="I397" s="46"/>
      <c r="K397" s="45"/>
      <c r="L397" s="45"/>
      <c r="M397" s="45"/>
      <c r="N397" s="45"/>
      <c r="O397" s="45"/>
    </row>
    <row r="398" spans="2:15" ht="15.75" customHeight="1">
      <c r="B398" s="59"/>
      <c r="C398" s="59"/>
      <c r="D398" s="59"/>
      <c r="E398" s="46"/>
      <c r="F398" s="46"/>
      <c r="G398" s="46"/>
      <c r="H398" s="46"/>
      <c r="I398" s="46"/>
      <c r="K398" s="45"/>
      <c r="L398" s="45"/>
      <c r="M398" s="45"/>
      <c r="N398" s="45"/>
      <c r="O398" s="45"/>
    </row>
    <row r="399" spans="2:15" ht="15.75" customHeight="1">
      <c r="B399" s="59"/>
      <c r="C399" s="59"/>
      <c r="D399" s="59"/>
      <c r="E399" s="46"/>
      <c r="F399" s="46"/>
      <c r="G399" s="46"/>
      <c r="H399" s="46"/>
      <c r="I399" s="46"/>
      <c r="K399" s="45"/>
      <c r="L399" s="45"/>
      <c r="M399" s="45"/>
      <c r="N399" s="45"/>
      <c r="O399" s="45"/>
    </row>
    <row r="400" spans="2:15" ht="15.75" customHeight="1">
      <c r="B400" s="59"/>
      <c r="C400" s="59"/>
      <c r="D400" s="59"/>
      <c r="E400" s="46"/>
      <c r="F400" s="46"/>
      <c r="G400" s="46"/>
      <c r="H400" s="46"/>
      <c r="I400" s="46"/>
      <c r="K400" s="45"/>
      <c r="L400" s="45"/>
      <c r="M400" s="45"/>
      <c r="N400" s="45"/>
      <c r="O400" s="45"/>
    </row>
    <row r="401" spans="2:15" ht="15.75" customHeight="1">
      <c r="B401" s="59"/>
      <c r="C401" s="59"/>
      <c r="D401" s="59"/>
      <c r="E401" s="46"/>
      <c r="F401" s="46"/>
      <c r="G401" s="46"/>
      <c r="H401" s="46"/>
      <c r="I401" s="46"/>
      <c r="K401" s="45"/>
      <c r="L401" s="45"/>
      <c r="M401" s="45"/>
      <c r="N401" s="45"/>
      <c r="O401" s="45"/>
    </row>
    <row r="402" spans="2:15" ht="15.75" customHeight="1">
      <c r="B402" s="59"/>
      <c r="C402" s="59"/>
      <c r="D402" s="59"/>
      <c r="E402" s="46"/>
      <c r="F402" s="46"/>
      <c r="G402" s="46"/>
      <c r="H402" s="46"/>
      <c r="I402" s="46"/>
      <c r="K402" s="45"/>
      <c r="L402" s="45"/>
      <c r="M402" s="45"/>
      <c r="N402" s="45"/>
      <c r="O402" s="45"/>
    </row>
    <row r="403" spans="2:15" ht="15.75" customHeight="1">
      <c r="B403" s="59"/>
      <c r="C403" s="59"/>
      <c r="D403" s="59"/>
      <c r="E403" s="46"/>
      <c r="F403" s="46"/>
      <c r="G403" s="46"/>
      <c r="H403" s="46"/>
      <c r="I403" s="46"/>
      <c r="K403" s="45"/>
      <c r="L403" s="45"/>
      <c r="M403" s="45"/>
      <c r="N403" s="45"/>
      <c r="O403" s="45"/>
    </row>
    <row r="404" spans="2:15" ht="15.75" customHeight="1">
      <c r="B404" s="59"/>
      <c r="C404" s="59"/>
      <c r="D404" s="59"/>
      <c r="E404" s="46"/>
      <c r="F404" s="46"/>
      <c r="G404" s="46"/>
      <c r="H404" s="46"/>
      <c r="I404" s="46"/>
      <c r="K404" s="45"/>
      <c r="L404" s="45"/>
      <c r="M404" s="45"/>
      <c r="N404" s="45"/>
      <c r="O404" s="45"/>
    </row>
    <row r="405" spans="2:15" ht="15.75" customHeight="1">
      <c r="B405" s="59"/>
      <c r="C405" s="59"/>
      <c r="D405" s="59"/>
      <c r="E405" s="46"/>
      <c r="F405" s="46"/>
      <c r="G405" s="46"/>
      <c r="H405" s="46"/>
      <c r="I405" s="46"/>
      <c r="K405" s="45"/>
      <c r="L405" s="45"/>
      <c r="M405" s="45"/>
      <c r="N405" s="45"/>
      <c r="O405" s="45"/>
    </row>
    <row r="406" spans="2:15" ht="15.75" customHeight="1">
      <c r="B406" s="59"/>
      <c r="C406" s="59"/>
      <c r="D406" s="59"/>
      <c r="E406" s="46"/>
      <c r="F406" s="46"/>
      <c r="G406" s="46"/>
      <c r="H406" s="46"/>
      <c r="I406" s="46"/>
      <c r="K406" s="45"/>
      <c r="L406" s="45"/>
      <c r="M406" s="45"/>
      <c r="N406" s="45"/>
      <c r="O406" s="45"/>
    </row>
    <row r="407" spans="2:15" ht="15.75" customHeight="1">
      <c r="B407" s="59"/>
      <c r="C407" s="59"/>
      <c r="D407" s="59"/>
      <c r="E407" s="46"/>
      <c r="F407" s="46"/>
      <c r="G407" s="46"/>
      <c r="H407" s="46"/>
      <c r="I407" s="46"/>
      <c r="K407" s="45"/>
      <c r="L407" s="45"/>
      <c r="M407" s="45"/>
      <c r="N407" s="45"/>
      <c r="O407" s="45"/>
    </row>
    <row r="408" spans="2:15" ht="15.75" customHeight="1">
      <c r="B408" s="59"/>
      <c r="C408" s="59"/>
      <c r="D408" s="59"/>
      <c r="E408" s="46"/>
      <c r="F408" s="46"/>
      <c r="G408" s="46"/>
      <c r="H408" s="46"/>
      <c r="I408" s="46"/>
      <c r="K408" s="45"/>
      <c r="L408" s="45"/>
      <c r="M408" s="45"/>
      <c r="N408" s="45"/>
      <c r="O408" s="45"/>
    </row>
    <row r="409" spans="2:15" ht="15.75" customHeight="1">
      <c r="B409" s="59"/>
      <c r="C409" s="59"/>
      <c r="D409" s="59"/>
      <c r="E409" s="46"/>
      <c r="F409" s="46"/>
      <c r="G409" s="46"/>
      <c r="H409" s="46"/>
      <c r="I409" s="46"/>
      <c r="K409" s="45"/>
      <c r="L409" s="45"/>
      <c r="M409" s="45"/>
      <c r="N409" s="45"/>
      <c r="O409" s="45"/>
    </row>
    <row r="410" spans="2:15" ht="15.75" customHeight="1">
      <c r="B410" s="59"/>
      <c r="C410" s="59"/>
      <c r="D410" s="59"/>
      <c r="E410" s="46"/>
      <c r="F410" s="46"/>
      <c r="G410" s="46"/>
      <c r="H410" s="46"/>
      <c r="I410" s="46"/>
      <c r="K410" s="45"/>
      <c r="L410" s="45"/>
      <c r="M410" s="45"/>
      <c r="N410" s="45"/>
      <c r="O410" s="45"/>
    </row>
    <row r="411" spans="2:15" ht="15.75" customHeight="1">
      <c r="B411" s="59"/>
      <c r="C411" s="59"/>
      <c r="D411" s="59"/>
      <c r="E411" s="46"/>
      <c r="F411" s="46"/>
      <c r="G411" s="46"/>
      <c r="H411" s="46"/>
      <c r="I411" s="46"/>
      <c r="K411" s="45"/>
      <c r="L411" s="45"/>
      <c r="M411" s="45"/>
      <c r="N411" s="45"/>
      <c r="O411" s="45"/>
    </row>
    <row r="412" spans="2:15" ht="15.75" customHeight="1">
      <c r="B412" s="59"/>
      <c r="C412" s="59"/>
      <c r="D412" s="59"/>
      <c r="E412" s="46"/>
      <c r="F412" s="46"/>
      <c r="G412" s="46"/>
      <c r="H412" s="46"/>
      <c r="I412" s="46"/>
      <c r="K412" s="45"/>
      <c r="L412" s="45"/>
      <c r="M412" s="45"/>
      <c r="N412" s="45"/>
      <c r="O412" s="45"/>
    </row>
    <row r="413" spans="2:15" ht="15.75" customHeight="1">
      <c r="B413" s="59"/>
      <c r="C413" s="59"/>
      <c r="D413" s="59"/>
      <c r="E413" s="46"/>
      <c r="F413" s="46"/>
      <c r="G413" s="46"/>
      <c r="H413" s="46"/>
      <c r="I413" s="46"/>
      <c r="K413" s="45"/>
      <c r="L413" s="45"/>
      <c r="M413" s="45"/>
      <c r="N413" s="45"/>
      <c r="O413" s="45"/>
    </row>
    <row r="414" spans="2:15" ht="15.75" customHeight="1">
      <c r="B414" s="59"/>
      <c r="C414" s="59"/>
      <c r="D414" s="59"/>
      <c r="E414" s="46"/>
      <c r="F414" s="46"/>
      <c r="G414" s="46"/>
      <c r="H414" s="46"/>
      <c r="I414" s="46"/>
      <c r="K414" s="45"/>
      <c r="L414" s="45"/>
      <c r="M414" s="45"/>
      <c r="N414" s="45"/>
      <c r="O414" s="45"/>
    </row>
    <row r="415" spans="2:15" ht="15.75" customHeight="1">
      <c r="B415" s="59"/>
      <c r="C415" s="59"/>
      <c r="D415" s="59"/>
      <c r="E415" s="46"/>
      <c r="F415" s="46"/>
      <c r="G415" s="46"/>
      <c r="H415" s="46"/>
      <c r="I415" s="46"/>
      <c r="K415" s="45"/>
      <c r="L415" s="45"/>
      <c r="M415" s="45"/>
      <c r="N415" s="45"/>
      <c r="O415" s="45"/>
    </row>
    <row r="416" spans="2:15" ht="15.75" customHeight="1">
      <c r="B416" s="59"/>
      <c r="C416" s="59"/>
      <c r="D416" s="59"/>
      <c r="E416" s="46"/>
      <c r="F416" s="46"/>
      <c r="G416" s="46"/>
      <c r="H416" s="46"/>
      <c r="I416" s="46"/>
      <c r="K416" s="45"/>
      <c r="L416" s="45"/>
      <c r="M416" s="45"/>
      <c r="N416" s="45"/>
      <c r="O416" s="45"/>
    </row>
    <row r="417" spans="2:15" ht="15.75" customHeight="1">
      <c r="B417" s="59"/>
      <c r="C417" s="59"/>
      <c r="D417" s="59"/>
      <c r="E417" s="46"/>
      <c r="F417" s="46"/>
      <c r="G417" s="46"/>
      <c r="H417" s="46"/>
      <c r="I417" s="46"/>
      <c r="K417" s="45"/>
      <c r="L417" s="45"/>
      <c r="M417" s="45"/>
      <c r="N417" s="45"/>
      <c r="O417" s="45"/>
    </row>
    <row r="418" spans="2:15" ht="15.75" customHeight="1">
      <c r="B418" s="59"/>
      <c r="C418" s="59"/>
      <c r="D418" s="59"/>
      <c r="E418" s="46"/>
      <c r="F418" s="46"/>
      <c r="G418" s="46"/>
      <c r="H418" s="46"/>
      <c r="I418" s="46"/>
      <c r="K418" s="45"/>
      <c r="L418" s="45"/>
      <c r="M418" s="45"/>
      <c r="N418" s="45"/>
      <c r="O418" s="45"/>
    </row>
    <row r="419" spans="2:15" ht="15.75" customHeight="1">
      <c r="B419" s="59"/>
      <c r="C419" s="59"/>
      <c r="D419" s="59"/>
      <c r="E419" s="46"/>
      <c r="F419" s="46"/>
      <c r="G419" s="46"/>
      <c r="H419" s="46"/>
      <c r="I419" s="46"/>
      <c r="K419" s="45"/>
      <c r="L419" s="45"/>
      <c r="M419" s="45"/>
      <c r="N419" s="45"/>
      <c r="O419" s="45"/>
    </row>
    <row r="420" spans="2:15" ht="15.75" customHeight="1">
      <c r="B420" s="59"/>
      <c r="C420" s="59"/>
      <c r="D420" s="59"/>
      <c r="E420" s="46"/>
      <c r="F420" s="46"/>
      <c r="G420" s="46"/>
      <c r="H420" s="46"/>
      <c r="I420" s="46"/>
      <c r="K420" s="45"/>
      <c r="L420" s="45"/>
      <c r="M420" s="45"/>
      <c r="N420" s="45"/>
      <c r="O420" s="45"/>
    </row>
    <row r="421" spans="2:15" ht="15.75" customHeight="1">
      <c r="B421" s="59"/>
      <c r="C421" s="59"/>
      <c r="D421" s="59"/>
      <c r="E421" s="46"/>
      <c r="F421" s="46"/>
      <c r="G421" s="46"/>
      <c r="H421" s="46"/>
      <c r="I421" s="46"/>
      <c r="K421" s="45"/>
      <c r="L421" s="45"/>
      <c r="M421" s="45"/>
      <c r="N421" s="45"/>
      <c r="O421" s="45"/>
    </row>
    <row r="422" spans="2:15" ht="15.75" customHeight="1">
      <c r="B422" s="59"/>
      <c r="C422" s="59"/>
      <c r="D422" s="59"/>
      <c r="E422" s="46"/>
      <c r="F422" s="46"/>
      <c r="G422" s="46"/>
      <c r="H422" s="46"/>
      <c r="I422" s="46"/>
      <c r="K422" s="45"/>
      <c r="L422" s="45"/>
      <c r="M422" s="45"/>
      <c r="N422" s="45"/>
      <c r="O422" s="45"/>
    </row>
    <row r="423" spans="2:15" ht="15.75" customHeight="1">
      <c r="B423" s="59"/>
      <c r="C423" s="59"/>
      <c r="D423" s="59"/>
      <c r="E423" s="46"/>
      <c r="F423" s="46"/>
      <c r="G423" s="46"/>
      <c r="H423" s="46"/>
      <c r="I423" s="46"/>
      <c r="K423" s="45"/>
      <c r="L423" s="45"/>
      <c r="M423" s="45"/>
      <c r="N423" s="45"/>
      <c r="O423" s="45"/>
    </row>
    <row r="424" spans="2:15" ht="15.75" customHeight="1">
      <c r="B424" s="59"/>
      <c r="C424" s="59"/>
      <c r="D424" s="59"/>
      <c r="E424" s="46"/>
      <c r="F424" s="46"/>
      <c r="G424" s="46"/>
      <c r="H424" s="46"/>
      <c r="I424" s="46"/>
      <c r="K424" s="45"/>
      <c r="L424" s="45"/>
      <c r="M424" s="45"/>
      <c r="N424" s="45"/>
      <c r="O424" s="45"/>
    </row>
    <row r="425" spans="2:15" ht="15.75" customHeight="1">
      <c r="B425" s="59"/>
      <c r="C425" s="59"/>
      <c r="D425" s="59"/>
      <c r="E425" s="46"/>
      <c r="F425" s="46"/>
      <c r="G425" s="46"/>
      <c r="H425" s="46"/>
      <c r="I425" s="46"/>
      <c r="K425" s="45"/>
      <c r="L425" s="45"/>
      <c r="M425" s="45"/>
      <c r="N425" s="45"/>
      <c r="O425" s="45"/>
    </row>
    <row r="426" spans="2:15" ht="15.75" customHeight="1">
      <c r="B426" s="59"/>
      <c r="C426" s="59"/>
      <c r="D426" s="59"/>
      <c r="E426" s="46"/>
      <c r="F426" s="46"/>
      <c r="G426" s="46"/>
      <c r="H426" s="46"/>
      <c r="I426" s="46"/>
      <c r="K426" s="45"/>
      <c r="L426" s="45"/>
      <c r="M426" s="45"/>
      <c r="N426" s="45"/>
      <c r="O426" s="45"/>
    </row>
    <row r="427" spans="2:15" ht="15.75" customHeight="1">
      <c r="B427" s="59"/>
      <c r="C427" s="59"/>
      <c r="D427" s="59"/>
      <c r="E427" s="46"/>
      <c r="F427" s="46"/>
      <c r="G427" s="46"/>
      <c r="H427" s="46"/>
      <c r="I427" s="46"/>
      <c r="K427" s="45"/>
      <c r="L427" s="45"/>
      <c r="M427" s="45"/>
      <c r="N427" s="45"/>
      <c r="O427" s="45"/>
    </row>
    <row r="428" spans="2:15" ht="15.75" customHeight="1">
      <c r="B428" s="59"/>
      <c r="C428" s="59"/>
      <c r="D428" s="59"/>
      <c r="E428" s="46"/>
      <c r="F428" s="46"/>
      <c r="G428" s="46"/>
      <c r="H428" s="46"/>
      <c r="I428" s="46"/>
      <c r="K428" s="45"/>
      <c r="L428" s="45"/>
      <c r="M428" s="45"/>
      <c r="N428" s="45"/>
      <c r="O428" s="45"/>
    </row>
    <row r="429" spans="2:15" ht="15.75" customHeight="1">
      <c r="B429" s="59"/>
      <c r="C429" s="59"/>
      <c r="D429" s="59"/>
      <c r="E429" s="46"/>
      <c r="F429" s="46"/>
      <c r="G429" s="46"/>
      <c r="H429" s="46"/>
      <c r="I429" s="46"/>
      <c r="K429" s="45"/>
      <c r="L429" s="45"/>
      <c r="M429" s="45"/>
      <c r="N429" s="45"/>
      <c r="O429" s="45"/>
    </row>
    <row r="430" spans="2:15" ht="15.75" customHeight="1">
      <c r="B430" s="59"/>
      <c r="C430" s="59"/>
      <c r="D430" s="59"/>
      <c r="E430" s="46"/>
      <c r="F430" s="46"/>
      <c r="G430" s="46"/>
      <c r="H430" s="46"/>
      <c r="I430" s="46"/>
      <c r="K430" s="45"/>
      <c r="L430" s="45"/>
      <c r="M430" s="45"/>
      <c r="N430" s="45"/>
      <c r="O430" s="45"/>
    </row>
    <row r="431" spans="2:15" ht="15.75" customHeight="1">
      <c r="B431" s="59"/>
      <c r="C431" s="59"/>
      <c r="D431" s="59"/>
      <c r="E431" s="46"/>
      <c r="F431" s="46"/>
      <c r="G431" s="46"/>
      <c r="H431" s="46"/>
      <c r="I431" s="46"/>
      <c r="K431" s="45"/>
      <c r="L431" s="45"/>
      <c r="M431" s="45"/>
      <c r="N431" s="45"/>
      <c r="O431" s="45"/>
    </row>
    <row r="432" spans="2:15" ht="15.75" customHeight="1">
      <c r="B432" s="59"/>
      <c r="C432" s="59"/>
      <c r="D432" s="59"/>
      <c r="E432" s="46"/>
      <c r="F432" s="46"/>
      <c r="G432" s="46"/>
      <c r="H432" s="46"/>
      <c r="I432" s="46"/>
      <c r="K432" s="45"/>
      <c r="L432" s="45"/>
      <c r="M432" s="45"/>
      <c r="N432" s="45"/>
      <c r="O432" s="45"/>
    </row>
    <row r="433" spans="2:15" ht="15.75" customHeight="1">
      <c r="B433" s="59"/>
      <c r="C433" s="59"/>
      <c r="D433" s="59"/>
      <c r="E433" s="46"/>
      <c r="F433" s="46"/>
      <c r="G433" s="46"/>
      <c r="H433" s="46"/>
      <c r="I433" s="46"/>
      <c r="K433" s="45"/>
      <c r="L433" s="45"/>
      <c r="M433" s="45"/>
      <c r="N433" s="45"/>
      <c r="O433" s="45"/>
    </row>
    <row r="434" spans="2:15" ht="15.75" customHeight="1">
      <c r="B434" s="59"/>
      <c r="C434" s="59"/>
      <c r="D434" s="59"/>
      <c r="E434" s="46"/>
      <c r="F434" s="46"/>
      <c r="G434" s="46"/>
      <c r="H434" s="46"/>
      <c r="I434" s="46"/>
      <c r="K434" s="45"/>
      <c r="L434" s="45"/>
      <c r="M434" s="45"/>
      <c r="N434" s="45"/>
      <c r="O434" s="45"/>
    </row>
    <row r="435" spans="2:15" ht="15.75" customHeight="1">
      <c r="B435" s="59"/>
      <c r="C435" s="59"/>
      <c r="D435" s="59"/>
      <c r="E435" s="46"/>
      <c r="F435" s="46"/>
      <c r="G435" s="46"/>
      <c r="H435" s="46"/>
      <c r="I435" s="46"/>
      <c r="K435" s="45"/>
      <c r="L435" s="45"/>
      <c r="M435" s="45"/>
      <c r="N435" s="45"/>
      <c r="O435" s="45"/>
    </row>
    <row r="436" spans="2:15" ht="15.75" customHeight="1">
      <c r="B436" s="59"/>
      <c r="C436" s="59"/>
      <c r="D436" s="59"/>
      <c r="E436" s="46"/>
      <c r="F436" s="46"/>
      <c r="G436" s="46"/>
      <c r="H436" s="46"/>
      <c r="I436" s="46"/>
      <c r="K436" s="45"/>
      <c r="L436" s="45"/>
      <c r="M436" s="45"/>
      <c r="N436" s="45"/>
      <c r="O436" s="45"/>
    </row>
    <row r="437" spans="2:15" ht="15.75" customHeight="1">
      <c r="B437" s="59"/>
      <c r="C437" s="59"/>
      <c r="D437" s="59"/>
      <c r="E437" s="46"/>
      <c r="F437" s="46"/>
      <c r="G437" s="46"/>
      <c r="H437" s="46"/>
      <c r="I437" s="46"/>
      <c r="K437" s="45"/>
      <c r="L437" s="45"/>
      <c r="M437" s="45"/>
      <c r="N437" s="45"/>
      <c r="O437" s="45"/>
    </row>
    <row r="438" spans="2:15" ht="15.75" customHeight="1">
      <c r="B438" s="59"/>
      <c r="C438" s="59"/>
      <c r="D438" s="59"/>
      <c r="E438" s="46"/>
      <c r="F438" s="46"/>
      <c r="G438" s="46"/>
      <c r="H438" s="46"/>
      <c r="I438" s="46"/>
      <c r="K438" s="45"/>
      <c r="L438" s="45"/>
      <c r="M438" s="45"/>
      <c r="N438" s="45"/>
      <c r="O438" s="45"/>
    </row>
    <row r="439" spans="2:15" ht="15.75" customHeight="1">
      <c r="B439" s="59"/>
      <c r="C439" s="59"/>
      <c r="D439" s="59"/>
      <c r="E439" s="46"/>
      <c r="F439" s="46"/>
      <c r="G439" s="46"/>
      <c r="H439" s="46"/>
      <c r="I439" s="46"/>
      <c r="K439" s="45"/>
      <c r="L439" s="45"/>
      <c r="M439" s="45"/>
      <c r="N439" s="45"/>
      <c r="O439" s="45"/>
    </row>
    <row r="440" spans="2:15" ht="15.75" customHeight="1">
      <c r="B440" s="59"/>
      <c r="C440" s="59"/>
      <c r="D440" s="59"/>
      <c r="E440" s="46"/>
      <c r="F440" s="46"/>
      <c r="G440" s="46"/>
      <c r="H440" s="46"/>
      <c r="I440" s="46"/>
      <c r="K440" s="45"/>
      <c r="L440" s="45"/>
      <c r="M440" s="45"/>
      <c r="N440" s="45"/>
      <c r="O440" s="45"/>
    </row>
    <row r="441" spans="2:15" ht="15.75" customHeight="1">
      <c r="B441" s="59"/>
      <c r="C441" s="59"/>
      <c r="D441" s="59"/>
      <c r="E441" s="46"/>
      <c r="F441" s="46"/>
      <c r="G441" s="46"/>
      <c r="H441" s="46"/>
      <c r="I441" s="46"/>
      <c r="K441" s="45"/>
      <c r="L441" s="45"/>
      <c r="M441" s="45"/>
      <c r="N441" s="45"/>
      <c r="O441" s="45"/>
    </row>
    <row r="442" spans="2:15" ht="15.75" customHeight="1">
      <c r="B442" s="59"/>
      <c r="C442" s="59"/>
      <c r="D442" s="59"/>
      <c r="E442" s="46"/>
      <c r="F442" s="46"/>
      <c r="G442" s="46"/>
      <c r="H442" s="46"/>
      <c r="I442" s="46"/>
      <c r="K442" s="45"/>
      <c r="L442" s="45"/>
      <c r="M442" s="45"/>
      <c r="N442" s="45"/>
      <c r="O442" s="45"/>
    </row>
    <row r="443" spans="2:15" ht="15.75" customHeight="1">
      <c r="B443" s="59"/>
      <c r="C443" s="59"/>
      <c r="D443" s="59"/>
      <c r="E443" s="46"/>
      <c r="F443" s="46"/>
      <c r="G443" s="46"/>
      <c r="H443" s="46"/>
      <c r="I443" s="46"/>
      <c r="K443" s="45"/>
      <c r="L443" s="45"/>
      <c r="M443" s="45"/>
      <c r="N443" s="45"/>
      <c r="O443" s="45"/>
    </row>
    <row r="444" spans="2:15" ht="15.75" customHeight="1">
      <c r="B444" s="59"/>
      <c r="C444" s="59"/>
      <c r="D444" s="59"/>
      <c r="E444" s="46"/>
      <c r="F444" s="46"/>
      <c r="G444" s="46"/>
      <c r="H444" s="46"/>
      <c r="I444" s="46"/>
      <c r="K444" s="45"/>
      <c r="L444" s="45"/>
      <c r="M444" s="45"/>
      <c r="N444" s="45"/>
      <c r="O444" s="45"/>
    </row>
    <row r="445" spans="2:15" ht="15.75" customHeight="1">
      <c r="B445" s="59"/>
      <c r="C445" s="59"/>
      <c r="D445" s="59"/>
      <c r="E445" s="46"/>
      <c r="F445" s="46"/>
      <c r="G445" s="46"/>
      <c r="H445" s="46"/>
      <c r="I445" s="46"/>
      <c r="K445" s="45"/>
      <c r="L445" s="45"/>
      <c r="M445" s="45"/>
      <c r="N445" s="45"/>
      <c r="O445" s="45"/>
    </row>
    <row r="446" spans="2:15" ht="15.75" customHeight="1">
      <c r="B446" s="59"/>
      <c r="C446" s="59"/>
      <c r="D446" s="59"/>
      <c r="E446" s="46"/>
      <c r="F446" s="46"/>
      <c r="G446" s="46"/>
      <c r="H446" s="46"/>
      <c r="I446" s="46"/>
      <c r="K446" s="45"/>
      <c r="L446" s="45"/>
      <c r="M446" s="45"/>
      <c r="N446" s="45"/>
      <c r="O446" s="45"/>
    </row>
    <row r="447" spans="2:15" ht="15.75" customHeight="1">
      <c r="B447" s="59"/>
      <c r="C447" s="59"/>
      <c r="D447" s="59"/>
      <c r="E447" s="46"/>
      <c r="F447" s="46"/>
      <c r="G447" s="46"/>
      <c r="H447" s="46"/>
      <c r="I447" s="46"/>
      <c r="K447" s="45"/>
      <c r="L447" s="45"/>
      <c r="M447" s="45"/>
      <c r="N447" s="45"/>
      <c r="O447" s="45"/>
    </row>
    <row r="448" spans="2:15" ht="15.75" customHeight="1">
      <c r="B448" s="59"/>
      <c r="C448" s="59"/>
      <c r="D448" s="59"/>
      <c r="E448" s="46"/>
      <c r="F448" s="46"/>
      <c r="G448" s="46"/>
      <c r="H448" s="46"/>
      <c r="I448" s="46"/>
      <c r="K448" s="45"/>
      <c r="L448" s="45"/>
      <c r="M448" s="45"/>
      <c r="N448" s="45"/>
      <c r="O448" s="45"/>
    </row>
    <row r="449" spans="2:15" ht="15.75" customHeight="1">
      <c r="B449" s="59"/>
      <c r="C449" s="59"/>
      <c r="D449" s="59"/>
      <c r="E449" s="46"/>
      <c r="F449" s="46"/>
      <c r="G449" s="46"/>
      <c r="H449" s="46"/>
      <c r="I449" s="46"/>
      <c r="K449" s="45"/>
      <c r="L449" s="45"/>
      <c r="M449" s="45"/>
      <c r="N449" s="45"/>
      <c r="O449" s="45"/>
    </row>
    <row r="450" spans="2:15" ht="15.75" customHeight="1">
      <c r="B450" s="59"/>
      <c r="C450" s="59"/>
      <c r="D450" s="59"/>
      <c r="E450" s="46"/>
      <c r="F450" s="46"/>
      <c r="G450" s="46"/>
      <c r="H450" s="46"/>
      <c r="I450" s="46"/>
      <c r="K450" s="45"/>
      <c r="L450" s="45"/>
      <c r="M450" s="45"/>
      <c r="N450" s="45"/>
      <c r="O450" s="45"/>
    </row>
    <row r="451" spans="2:15" ht="15.75" customHeight="1">
      <c r="B451" s="59"/>
      <c r="C451" s="59"/>
      <c r="D451" s="59"/>
      <c r="E451" s="46"/>
      <c r="F451" s="46"/>
      <c r="G451" s="46"/>
      <c r="H451" s="46"/>
      <c r="I451" s="46"/>
      <c r="K451" s="45"/>
      <c r="L451" s="45"/>
      <c r="M451" s="45"/>
      <c r="N451" s="45"/>
      <c r="O451" s="45"/>
    </row>
    <row r="452" spans="2:15" ht="15.75" customHeight="1">
      <c r="B452" s="59"/>
      <c r="C452" s="59"/>
      <c r="D452" s="59"/>
      <c r="E452" s="46"/>
      <c r="F452" s="46"/>
      <c r="G452" s="46"/>
      <c r="H452" s="46"/>
      <c r="I452" s="46"/>
      <c r="K452" s="45"/>
      <c r="L452" s="45"/>
      <c r="M452" s="45"/>
      <c r="N452" s="45"/>
      <c r="O452" s="45"/>
    </row>
    <row r="453" spans="2:15" ht="15.75" customHeight="1">
      <c r="B453" s="59"/>
      <c r="C453" s="59"/>
      <c r="D453" s="59"/>
      <c r="E453" s="46"/>
      <c r="F453" s="46"/>
      <c r="G453" s="46"/>
      <c r="H453" s="46"/>
      <c r="I453" s="46"/>
      <c r="K453" s="45"/>
      <c r="L453" s="45"/>
      <c r="M453" s="45"/>
      <c r="N453" s="45"/>
      <c r="O453" s="45"/>
    </row>
    <row r="454" spans="2:15" ht="15.75" customHeight="1">
      <c r="B454" s="59"/>
      <c r="C454" s="59"/>
      <c r="D454" s="59"/>
      <c r="E454" s="46"/>
      <c r="F454" s="46"/>
      <c r="G454" s="46"/>
      <c r="H454" s="46"/>
      <c r="I454" s="46"/>
      <c r="K454" s="45"/>
      <c r="L454" s="45"/>
      <c r="M454" s="45"/>
      <c r="N454" s="45"/>
      <c r="O454" s="45"/>
    </row>
    <row r="455" spans="2:15" ht="15.75" customHeight="1">
      <c r="B455" s="59"/>
      <c r="C455" s="59"/>
      <c r="D455" s="59"/>
      <c r="E455" s="46"/>
      <c r="F455" s="46"/>
      <c r="G455" s="46"/>
      <c r="H455" s="46"/>
      <c r="I455" s="46"/>
      <c r="K455" s="45"/>
      <c r="L455" s="45"/>
      <c r="M455" s="45"/>
      <c r="N455" s="45"/>
      <c r="O455" s="45"/>
    </row>
    <row r="456" spans="2:15" ht="15.75" customHeight="1">
      <c r="B456" s="59"/>
      <c r="C456" s="59"/>
      <c r="D456" s="59"/>
      <c r="E456" s="46"/>
      <c r="F456" s="46"/>
      <c r="G456" s="46"/>
      <c r="H456" s="46"/>
      <c r="I456" s="46"/>
      <c r="K456" s="45"/>
      <c r="L456" s="45"/>
      <c r="M456" s="45"/>
      <c r="N456" s="45"/>
      <c r="O456" s="45"/>
    </row>
    <row r="457" spans="2:15" ht="15.75" customHeight="1">
      <c r="B457" s="59"/>
      <c r="C457" s="59"/>
      <c r="D457" s="59"/>
      <c r="E457" s="46"/>
      <c r="F457" s="46"/>
      <c r="G457" s="46"/>
      <c r="H457" s="46"/>
      <c r="I457" s="46"/>
      <c r="K457" s="45"/>
      <c r="L457" s="45"/>
      <c r="M457" s="45"/>
      <c r="N457" s="45"/>
      <c r="O457" s="45"/>
    </row>
    <row r="458" spans="2:15" ht="15.75" customHeight="1">
      <c r="B458" s="59"/>
      <c r="C458" s="59"/>
      <c r="D458" s="59"/>
      <c r="E458" s="46"/>
      <c r="F458" s="46"/>
      <c r="G458" s="46"/>
      <c r="H458" s="46"/>
      <c r="I458" s="46"/>
      <c r="K458" s="45"/>
      <c r="L458" s="45"/>
      <c r="M458" s="45"/>
      <c r="N458" s="45"/>
      <c r="O458" s="45"/>
    </row>
    <row r="459" spans="2:15" ht="15.75" customHeight="1">
      <c r="B459" s="59"/>
      <c r="C459" s="59"/>
      <c r="D459" s="59"/>
      <c r="E459" s="46"/>
      <c r="F459" s="46"/>
      <c r="G459" s="46"/>
      <c r="H459" s="46"/>
      <c r="I459" s="46"/>
      <c r="K459" s="45"/>
      <c r="L459" s="45"/>
      <c r="M459" s="45"/>
      <c r="N459" s="45"/>
      <c r="O459" s="45"/>
    </row>
    <row r="460" spans="2:15" ht="15.75" customHeight="1">
      <c r="B460" s="59"/>
      <c r="C460" s="59"/>
      <c r="D460" s="59"/>
      <c r="E460" s="46"/>
      <c r="F460" s="46"/>
      <c r="G460" s="46"/>
      <c r="H460" s="46"/>
      <c r="I460" s="46"/>
      <c r="K460" s="45"/>
      <c r="L460" s="45"/>
      <c r="M460" s="45"/>
      <c r="N460" s="45"/>
      <c r="O460" s="45"/>
    </row>
    <row r="461" spans="2:15" ht="15.75" customHeight="1">
      <c r="B461" s="59"/>
      <c r="C461" s="59"/>
      <c r="D461" s="59"/>
      <c r="E461" s="46"/>
      <c r="F461" s="46"/>
      <c r="G461" s="46"/>
      <c r="H461" s="46"/>
      <c r="I461" s="46"/>
      <c r="K461" s="45"/>
      <c r="L461" s="45"/>
      <c r="M461" s="45"/>
      <c r="N461" s="45"/>
      <c r="O461" s="45"/>
    </row>
    <row r="462" spans="2:15" ht="15.75" customHeight="1">
      <c r="B462" s="59"/>
      <c r="C462" s="59"/>
      <c r="D462" s="59"/>
      <c r="E462" s="46"/>
      <c r="F462" s="46"/>
      <c r="G462" s="46"/>
      <c r="H462" s="46"/>
      <c r="I462" s="46"/>
      <c r="K462" s="45"/>
      <c r="L462" s="45"/>
      <c r="M462" s="45"/>
      <c r="N462" s="45"/>
      <c r="O462" s="45"/>
    </row>
    <row r="463" spans="2:15" ht="15.75" customHeight="1">
      <c r="B463" s="59"/>
      <c r="C463" s="59"/>
      <c r="D463" s="59"/>
      <c r="E463" s="46"/>
      <c r="F463" s="46"/>
      <c r="G463" s="46"/>
      <c r="H463" s="46"/>
      <c r="I463" s="46"/>
      <c r="K463" s="45"/>
      <c r="L463" s="45"/>
      <c r="M463" s="45"/>
      <c r="N463" s="45"/>
      <c r="O463" s="45"/>
    </row>
    <row r="464" spans="2:15" ht="15.75" customHeight="1">
      <c r="B464" s="59"/>
      <c r="C464" s="59"/>
      <c r="D464" s="59"/>
      <c r="E464" s="46"/>
      <c r="F464" s="46"/>
      <c r="G464" s="46"/>
      <c r="H464" s="46"/>
      <c r="I464" s="46"/>
      <c r="K464" s="45"/>
      <c r="L464" s="45"/>
      <c r="M464" s="45"/>
      <c r="N464" s="45"/>
      <c r="O464" s="45"/>
    </row>
    <row r="465" spans="2:15" ht="15.75" customHeight="1">
      <c r="B465" s="59"/>
      <c r="C465" s="59"/>
      <c r="D465" s="59"/>
      <c r="E465" s="46"/>
      <c r="F465" s="46"/>
      <c r="G465" s="46"/>
      <c r="H465" s="46"/>
      <c r="I465" s="46"/>
      <c r="K465" s="45"/>
      <c r="L465" s="45"/>
      <c r="M465" s="45"/>
      <c r="N465" s="45"/>
      <c r="O465" s="45"/>
    </row>
    <row r="466" spans="2:15" ht="15.75" customHeight="1">
      <c r="B466" s="59"/>
      <c r="C466" s="59"/>
      <c r="D466" s="59"/>
      <c r="E466" s="46"/>
      <c r="F466" s="46"/>
      <c r="G466" s="46"/>
      <c r="H466" s="46"/>
      <c r="I466" s="46"/>
      <c r="K466" s="45"/>
      <c r="L466" s="45"/>
      <c r="M466" s="45"/>
      <c r="N466" s="45"/>
      <c r="O466" s="45"/>
    </row>
    <row r="467" spans="2:15" ht="15.75" customHeight="1">
      <c r="B467" s="59"/>
      <c r="C467" s="59"/>
      <c r="D467" s="59"/>
      <c r="E467" s="46"/>
      <c r="F467" s="46"/>
      <c r="G467" s="46"/>
      <c r="H467" s="46"/>
      <c r="I467" s="46"/>
      <c r="K467" s="45"/>
      <c r="L467" s="45"/>
      <c r="M467" s="45"/>
      <c r="N467" s="45"/>
      <c r="O467" s="45"/>
    </row>
    <row r="468" spans="2:15" ht="15.75" customHeight="1">
      <c r="B468" s="59"/>
      <c r="C468" s="59"/>
      <c r="D468" s="59"/>
      <c r="E468" s="46"/>
      <c r="F468" s="46"/>
      <c r="G468" s="46"/>
      <c r="H468" s="46"/>
      <c r="I468" s="46"/>
      <c r="K468" s="45"/>
      <c r="L468" s="45"/>
      <c r="M468" s="45"/>
      <c r="N468" s="45"/>
      <c r="O468" s="45"/>
    </row>
    <row r="469" spans="2:15" ht="15.75" customHeight="1">
      <c r="B469" s="59"/>
      <c r="C469" s="59"/>
      <c r="D469" s="59"/>
      <c r="E469" s="46"/>
      <c r="F469" s="46"/>
      <c r="G469" s="46"/>
      <c r="H469" s="46"/>
      <c r="I469" s="46"/>
      <c r="K469" s="45"/>
      <c r="L469" s="45"/>
      <c r="M469" s="45"/>
      <c r="N469" s="45"/>
      <c r="O469" s="45"/>
    </row>
    <row r="470" spans="2:15" ht="15.75" customHeight="1">
      <c r="B470" s="59"/>
      <c r="C470" s="59"/>
      <c r="D470" s="59"/>
      <c r="E470" s="46"/>
      <c r="F470" s="46"/>
      <c r="G470" s="46"/>
      <c r="H470" s="46"/>
      <c r="I470" s="46"/>
      <c r="K470" s="45"/>
      <c r="L470" s="45"/>
      <c r="M470" s="45"/>
      <c r="N470" s="45"/>
      <c r="O470" s="45"/>
    </row>
    <row r="471" spans="2:15" ht="15.75" customHeight="1">
      <c r="B471" s="59"/>
      <c r="C471" s="59"/>
      <c r="D471" s="59"/>
      <c r="E471" s="46"/>
      <c r="F471" s="46"/>
      <c r="G471" s="46"/>
      <c r="H471" s="46"/>
      <c r="I471" s="46"/>
      <c r="K471" s="45"/>
      <c r="L471" s="45"/>
      <c r="M471" s="45"/>
      <c r="N471" s="45"/>
      <c r="O471" s="45"/>
    </row>
    <row r="472" spans="2:15" ht="15.75" customHeight="1">
      <c r="B472" s="59"/>
      <c r="C472" s="59"/>
      <c r="D472" s="59"/>
      <c r="E472" s="46"/>
      <c r="F472" s="46"/>
      <c r="G472" s="46"/>
      <c r="H472" s="46"/>
      <c r="I472" s="46"/>
      <c r="K472" s="45"/>
      <c r="L472" s="45"/>
      <c r="M472" s="45"/>
      <c r="N472" s="45"/>
      <c r="O472" s="45"/>
    </row>
    <row r="473" spans="2:15" ht="15.75" customHeight="1">
      <c r="B473" s="59"/>
      <c r="C473" s="59"/>
      <c r="D473" s="59"/>
      <c r="E473" s="46"/>
      <c r="F473" s="46"/>
      <c r="G473" s="46"/>
      <c r="H473" s="46"/>
      <c r="I473" s="46"/>
      <c r="K473" s="45"/>
      <c r="L473" s="45"/>
      <c r="M473" s="45"/>
      <c r="N473" s="45"/>
      <c r="O473" s="45"/>
    </row>
    <row r="474" spans="2:15" ht="15.75" customHeight="1">
      <c r="B474" s="59"/>
      <c r="C474" s="59"/>
      <c r="D474" s="59"/>
      <c r="E474" s="46"/>
      <c r="F474" s="46"/>
      <c r="G474" s="46"/>
      <c r="H474" s="46"/>
      <c r="I474" s="46"/>
      <c r="K474" s="45"/>
      <c r="L474" s="45"/>
      <c r="M474" s="45"/>
      <c r="N474" s="45"/>
      <c r="O474" s="45"/>
    </row>
    <row r="475" spans="2:15" ht="15.75" customHeight="1">
      <c r="B475" s="59"/>
      <c r="C475" s="59"/>
      <c r="D475" s="59"/>
      <c r="E475" s="46"/>
      <c r="F475" s="46"/>
      <c r="G475" s="46"/>
      <c r="H475" s="46"/>
      <c r="I475" s="46"/>
      <c r="K475" s="45"/>
      <c r="L475" s="45"/>
      <c r="M475" s="45"/>
      <c r="N475" s="45"/>
      <c r="O475" s="45"/>
    </row>
    <row r="476" spans="2:15" ht="15.75" customHeight="1">
      <c r="B476" s="59"/>
      <c r="C476" s="59"/>
      <c r="D476" s="59"/>
      <c r="E476" s="46"/>
      <c r="F476" s="46"/>
      <c r="G476" s="46"/>
      <c r="H476" s="46"/>
      <c r="I476" s="46"/>
      <c r="K476" s="45"/>
      <c r="L476" s="45"/>
      <c r="M476" s="45"/>
      <c r="N476" s="45"/>
      <c r="O476" s="45"/>
    </row>
    <row r="477" spans="2:15" ht="15.75" customHeight="1">
      <c r="B477" s="59"/>
      <c r="C477" s="59"/>
      <c r="D477" s="59"/>
      <c r="E477" s="46"/>
      <c r="F477" s="46"/>
      <c r="G477" s="46"/>
      <c r="H477" s="46"/>
      <c r="I477" s="46"/>
      <c r="K477" s="45"/>
      <c r="L477" s="45"/>
      <c r="M477" s="45"/>
      <c r="N477" s="45"/>
      <c r="O477" s="45"/>
    </row>
    <row r="478" spans="2:15" ht="15.75" customHeight="1">
      <c r="B478" s="59"/>
      <c r="C478" s="59"/>
      <c r="D478" s="59"/>
      <c r="E478" s="46"/>
      <c r="F478" s="46"/>
      <c r="G478" s="46"/>
      <c r="H478" s="46"/>
      <c r="I478" s="46"/>
      <c r="K478" s="45"/>
      <c r="L478" s="45"/>
      <c r="M478" s="45"/>
      <c r="N478" s="45"/>
      <c r="O478" s="45"/>
    </row>
    <row r="479" spans="2:15" ht="15.75" customHeight="1">
      <c r="B479" s="59"/>
      <c r="C479" s="59"/>
      <c r="D479" s="59"/>
      <c r="E479" s="46"/>
      <c r="F479" s="46"/>
      <c r="G479" s="46"/>
      <c r="H479" s="46"/>
      <c r="I479" s="46"/>
      <c r="K479" s="45"/>
      <c r="L479" s="45"/>
      <c r="M479" s="45"/>
      <c r="N479" s="45"/>
      <c r="O479" s="45"/>
    </row>
    <row r="480" spans="2:15" ht="15.75" customHeight="1">
      <c r="B480" s="59"/>
      <c r="C480" s="59"/>
      <c r="D480" s="59"/>
      <c r="E480" s="46"/>
      <c r="F480" s="46"/>
      <c r="G480" s="46"/>
      <c r="H480" s="46"/>
      <c r="I480" s="46"/>
      <c r="K480" s="45"/>
      <c r="L480" s="45"/>
      <c r="M480" s="45"/>
      <c r="N480" s="45"/>
      <c r="O480" s="45"/>
    </row>
    <row r="481" spans="2:15" ht="15.75" customHeight="1">
      <c r="B481" s="59"/>
      <c r="C481" s="59"/>
      <c r="D481" s="59"/>
      <c r="E481" s="46"/>
      <c r="F481" s="46"/>
      <c r="G481" s="46"/>
      <c r="H481" s="46"/>
      <c r="I481" s="46"/>
      <c r="K481" s="45"/>
      <c r="L481" s="45"/>
      <c r="M481" s="45"/>
      <c r="N481" s="45"/>
      <c r="O481" s="45"/>
    </row>
    <row r="482" spans="2:15" ht="15.75" customHeight="1">
      <c r="B482" s="59"/>
      <c r="C482" s="59"/>
      <c r="D482" s="59"/>
      <c r="E482" s="46"/>
      <c r="F482" s="46"/>
      <c r="G482" s="46"/>
      <c r="H482" s="46"/>
      <c r="I482" s="46"/>
      <c r="K482" s="45"/>
      <c r="L482" s="45"/>
      <c r="M482" s="45"/>
      <c r="N482" s="45"/>
      <c r="O482" s="45"/>
    </row>
    <row r="483" spans="2:15" ht="15.75" customHeight="1">
      <c r="B483" s="59"/>
      <c r="C483" s="59"/>
      <c r="D483" s="59"/>
      <c r="E483" s="46"/>
      <c r="F483" s="46"/>
      <c r="G483" s="46"/>
      <c r="H483" s="46"/>
      <c r="I483" s="46"/>
      <c r="K483" s="45"/>
      <c r="L483" s="45"/>
      <c r="M483" s="45"/>
      <c r="N483" s="45"/>
      <c r="O483" s="45"/>
    </row>
    <row r="484" spans="2:15" ht="15.75" customHeight="1">
      <c r="B484" s="59"/>
      <c r="C484" s="59"/>
      <c r="D484" s="59"/>
      <c r="E484" s="46"/>
      <c r="F484" s="46"/>
      <c r="G484" s="46"/>
      <c r="H484" s="46"/>
      <c r="I484" s="46"/>
      <c r="K484" s="45"/>
      <c r="L484" s="45"/>
      <c r="M484" s="45"/>
      <c r="N484" s="45"/>
      <c r="O484" s="45"/>
    </row>
    <row r="485" spans="2:15" ht="15.75" customHeight="1">
      <c r="B485" s="59"/>
      <c r="C485" s="59"/>
      <c r="D485" s="59"/>
      <c r="E485" s="46"/>
      <c r="F485" s="46"/>
      <c r="G485" s="46"/>
      <c r="H485" s="46"/>
      <c r="I485" s="46"/>
      <c r="K485" s="45"/>
      <c r="L485" s="45"/>
      <c r="M485" s="45"/>
      <c r="N485" s="45"/>
      <c r="O485" s="45"/>
    </row>
    <row r="486" spans="2:15" ht="15.75" customHeight="1">
      <c r="B486" s="59"/>
      <c r="C486" s="59"/>
      <c r="D486" s="59"/>
      <c r="E486" s="46"/>
      <c r="F486" s="46"/>
      <c r="G486" s="46"/>
      <c r="H486" s="46"/>
      <c r="I486" s="46"/>
      <c r="K486" s="45"/>
      <c r="L486" s="45"/>
      <c r="M486" s="45"/>
      <c r="N486" s="45"/>
      <c r="O486" s="45"/>
    </row>
    <row r="487" spans="2:15" ht="15.75" customHeight="1">
      <c r="B487" s="59"/>
      <c r="C487" s="59"/>
      <c r="D487" s="59"/>
      <c r="E487" s="46"/>
      <c r="F487" s="46"/>
      <c r="G487" s="46"/>
      <c r="H487" s="46"/>
      <c r="I487" s="46"/>
      <c r="K487" s="45"/>
      <c r="L487" s="45"/>
      <c r="M487" s="45"/>
      <c r="N487" s="45"/>
      <c r="O487" s="45"/>
    </row>
    <row r="488" spans="2:15" ht="15.75" customHeight="1">
      <c r="B488" s="59"/>
      <c r="C488" s="59"/>
      <c r="D488" s="59"/>
      <c r="E488" s="46"/>
      <c r="F488" s="46"/>
      <c r="G488" s="46"/>
      <c r="H488" s="46"/>
      <c r="I488" s="46"/>
      <c r="K488" s="45"/>
      <c r="L488" s="45"/>
      <c r="M488" s="45"/>
      <c r="N488" s="45"/>
      <c r="O488" s="45"/>
    </row>
    <row r="489" spans="2:15" ht="15.75" customHeight="1">
      <c r="B489" s="59"/>
      <c r="C489" s="59"/>
      <c r="D489" s="59"/>
      <c r="E489" s="46"/>
      <c r="F489" s="46"/>
      <c r="G489" s="46"/>
      <c r="H489" s="46"/>
      <c r="I489" s="46"/>
      <c r="K489" s="45"/>
      <c r="L489" s="45"/>
      <c r="M489" s="45"/>
      <c r="N489" s="45"/>
      <c r="O489" s="45"/>
    </row>
    <row r="490" spans="2:15" ht="15.75" customHeight="1">
      <c r="B490" s="59"/>
      <c r="C490" s="59"/>
      <c r="D490" s="59"/>
      <c r="E490" s="46"/>
      <c r="F490" s="46"/>
      <c r="G490" s="46"/>
      <c r="H490" s="46"/>
      <c r="I490" s="46"/>
      <c r="K490" s="45"/>
      <c r="L490" s="45"/>
      <c r="M490" s="45"/>
      <c r="N490" s="45"/>
      <c r="O490" s="45"/>
    </row>
    <row r="491" spans="2:15" ht="15.75" customHeight="1">
      <c r="B491" s="59"/>
      <c r="C491" s="59"/>
      <c r="D491" s="59"/>
      <c r="E491" s="46"/>
      <c r="F491" s="46"/>
      <c r="G491" s="46"/>
      <c r="H491" s="46"/>
      <c r="I491" s="46"/>
      <c r="K491" s="45"/>
      <c r="L491" s="45"/>
      <c r="M491" s="45"/>
      <c r="N491" s="45"/>
      <c r="O491" s="45"/>
    </row>
    <row r="492" spans="2:15" ht="15.75" customHeight="1">
      <c r="B492" s="59"/>
      <c r="C492" s="59"/>
      <c r="D492" s="59"/>
      <c r="E492" s="46"/>
      <c r="F492" s="46"/>
      <c r="G492" s="46"/>
      <c r="H492" s="46"/>
      <c r="I492" s="46"/>
      <c r="K492" s="45"/>
      <c r="L492" s="45"/>
      <c r="M492" s="45"/>
      <c r="N492" s="45"/>
      <c r="O492" s="45"/>
    </row>
    <row r="493" spans="2:15" ht="15.75" customHeight="1">
      <c r="B493" s="59"/>
      <c r="C493" s="59"/>
      <c r="D493" s="59"/>
      <c r="E493" s="46"/>
      <c r="F493" s="46"/>
      <c r="G493" s="46"/>
      <c r="H493" s="46"/>
      <c r="I493" s="46"/>
      <c r="K493" s="45"/>
      <c r="L493" s="45"/>
      <c r="M493" s="45"/>
      <c r="N493" s="45"/>
      <c r="O493" s="45"/>
    </row>
    <row r="494" spans="2:15" ht="15.75" customHeight="1">
      <c r="B494" s="59"/>
      <c r="C494" s="59"/>
      <c r="D494" s="59"/>
      <c r="E494" s="46"/>
      <c r="F494" s="46"/>
      <c r="G494" s="46"/>
      <c r="H494" s="46"/>
      <c r="I494" s="46"/>
      <c r="K494" s="45"/>
      <c r="L494" s="45"/>
      <c r="M494" s="45"/>
      <c r="N494" s="45"/>
      <c r="O494" s="45"/>
    </row>
    <row r="495" spans="2:15" ht="15.75" customHeight="1">
      <c r="B495" s="59"/>
      <c r="C495" s="59"/>
      <c r="D495" s="59"/>
      <c r="E495" s="46"/>
      <c r="F495" s="46"/>
      <c r="G495" s="46"/>
      <c r="H495" s="46"/>
      <c r="I495" s="46"/>
      <c r="K495" s="45"/>
      <c r="L495" s="45"/>
      <c r="M495" s="45"/>
      <c r="N495" s="45"/>
      <c r="O495" s="45"/>
    </row>
    <row r="496" spans="2:15" ht="15.75" customHeight="1">
      <c r="B496" s="59"/>
      <c r="C496" s="59"/>
      <c r="D496" s="59"/>
      <c r="E496" s="46"/>
      <c r="F496" s="46"/>
      <c r="G496" s="46"/>
      <c r="H496" s="46"/>
      <c r="I496" s="46"/>
      <c r="K496" s="45"/>
      <c r="L496" s="45"/>
      <c r="M496" s="45"/>
      <c r="N496" s="45"/>
      <c r="O496" s="45"/>
    </row>
    <row r="497" spans="2:15" ht="15.75" customHeight="1">
      <c r="B497" s="59"/>
      <c r="C497" s="59"/>
      <c r="D497" s="59"/>
      <c r="E497" s="46"/>
      <c r="F497" s="46"/>
      <c r="G497" s="46"/>
      <c r="H497" s="46"/>
      <c r="I497" s="46"/>
      <c r="K497" s="45"/>
      <c r="L497" s="45"/>
      <c r="M497" s="45"/>
      <c r="N497" s="45"/>
      <c r="O497" s="45"/>
    </row>
    <row r="498" spans="2:15" ht="15.75" customHeight="1">
      <c r="B498" s="59"/>
      <c r="C498" s="59"/>
      <c r="D498" s="59"/>
      <c r="E498" s="46"/>
      <c r="F498" s="46"/>
      <c r="G498" s="46"/>
      <c r="H498" s="46"/>
      <c r="I498" s="46"/>
      <c r="K498" s="45"/>
      <c r="L498" s="45"/>
      <c r="M498" s="45"/>
      <c r="N498" s="45"/>
      <c r="O498" s="45"/>
    </row>
    <row r="499" spans="2:15" ht="15.75" customHeight="1">
      <c r="B499" s="59"/>
      <c r="C499" s="59"/>
      <c r="D499" s="59"/>
      <c r="E499" s="46"/>
      <c r="F499" s="46"/>
      <c r="G499" s="46"/>
      <c r="H499" s="46"/>
      <c r="I499" s="46"/>
      <c r="K499" s="45"/>
      <c r="L499" s="45"/>
      <c r="M499" s="45"/>
      <c r="N499" s="45"/>
      <c r="O499" s="45"/>
    </row>
    <row r="500" spans="2:15" ht="15.75" customHeight="1">
      <c r="B500" s="59"/>
      <c r="C500" s="59"/>
      <c r="D500" s="59"/>
      <c r="E500" s="46"/>
      <c r="F500" s="46"/>
      <c r="G500" s="46"/>
      <c r="H500" s="46"/>
      <c r="I500" s="46"/>
      <c r="K500" s="45"/>
      <c r="L500" s="45"/>
      <c r="M500" s="45"/>
      <c r="N500" s="45"/>
      <c r="O500" s="45"/>
    </row>
    <row r="501" spans="2:15" ht="15.75" customHeight="1">
      <c r="B501" s="59"/>
      <c r="C501" s="59"/>
      <c r="D501" s="59"/>
      <c r="E501" s="46"/>
      <c r="F501" s="46"/>
      <c r="G501" s="46"/>
      <c r="H501" s="46"/>
      <c r="I501" s="46"/>
      <c r="K501" s="45"/>
      <c r="L501" s="45"/>
      <c r="M501" s="45"/>
      <c r="N501" s="45"/>
      <c r="O501" s="45"/>
    </row>
    <row r="502" spans="2:15" ht="15.75" customHeight="1">
      <c r="B502" s="59"/>
      <c r="C502" s="59"/>
      <c r="D502" s="59"/>
      <c r="E502" s="46"/>
      <c r="F502" s="46"/>
      <c r="G502" s="46"/>
      <c r="H502" s="46"/>
      <c r="I502" s="46"/>
      <c r="K502" s="45"/>
      <c r="L502" s="45"/>
      <c r="M502" s="45"/>
      <c r="N502" s="45"/>
      <c r="O502" s="45"/>
    </row>
    <row r="503" spans="2:15" ht="15.75" customHeight="1">
      <c r="B503" s="59"/>
      <c r="C503" s="59"/>
      <c r="D503" s="59"/>
      <c r="E503" s="46"/>
      <c r="F503" s="46"/>
      <c r="G503" s="46"/>
      <c r="H503" s="46"/>
      <c r="I503" s="46"/>
      <c r="K503" s="45"/>
      <c r="L503" s="45"/>
      <c r="M503" s="45"/>
      <c r="N503" s="45"/>
      <c r="O503" s="45"/>
    </row>
    <row r="504" spans="2:15" ht="15.75" customHeight="1">
      <c r="B504" s="59"/>
      <c r="C504" s="59"/>
      <c r="D504" s="59"/>
      <c r="E504" s="46"/>
      <c r="F504" s="46"/>
      <c r="G504" s="46"/>
      <c r="H504" s="46"/>
      <c r="I504" s="46"/>
      <c r="K504" s="45"/>
      <c r="L504" s="45"/>
      <c r="M504" s="45"/>
      <c r="N504" s="45"/>
      <c r="O504" s="45"/>
    </row>
    <row r="505" spans="2:15" ht="15.75" customHeight="1">
      <c r="B505" s="59"/>
      <c r="C505" s="59"/>
      <c r="D505" s="59"/>
      <c r="E505" s="46"/>
      <c r="F505" s="46"/>
      <c r="G505" s="46"/>
      <c r="H505" s="46"/>
      <c r="I505" s="46"/>
      <c r="K505" s="45"/>
      <c r="L505" s="45"/>
      <c r="M505" s="45"/>
      <c r="N505" s="45"/>
      <c r="O505" s="45"/>
    </row>
    <row r="506" spans="2:15" ht="15.75" customHeight="1">
      <c r="B506" s="59"/>
      <c r="C506" s="59"/>
      <c r="D506" s="59"/>
      <c r="E506" s="46"/>
      <c r="F506" s="46"/>
      <c r="G506" s="46"/>
      <c r="H506" s="46"/>
      <c r="I506" s="46"/>
      <c r="K506" s="45"/>
      <c r="L506" s="45"/>
      <c r="M506" s="45"/>
      <c r="N506" s="45"/>
      <c r="O506" s="45"/>
    </row>
    <row r="507" spans="2:15" ht="15.75" customHeight="1">
      <c r="B507" s="59"/>
      <c r="C507" s="59"/>
      <c r="D507" s="59"/>
      <c r="E507" s="46"/>
      <c r="F507" s="46"/>
      <c r="G507" s="46"/>
      <c r="H507" s="46"/>
      <c r="I507" s="46"/>
      <c r="K507" s="45"/>
      <c r="L507" s="45"/>
      <c r="M507" s="45"/>
      <c r="N507" s="45"/>
      <c r="O507" s="45"/>
    </row>
    <row r="508" spans="2:15" ht="15.75" customHeight="1">
      <c r="B508" s="59"/>
      <c r="C508" s="59"/>
      <c r="D508" s="59"/>
      <c r="E508" s="46"/>
      <c r="F508" s="46"/>
      <c r="G508" s="46"/>
      <c r="H508" s="46"/>
      <c r="I508" s="46"/>
      <c r="K508" s="45"/>
      <c r="L508" s="45"/>
      <c r="M508" s="45"/>
      <c r="N508" s="45"/>
      <c r="O508" s="45"/>
    </row>
    <row r="509" spans="2:15" ht="15.75" customHeight="1">
      <c r="B509" s="59"/>
      <c r="C509" s="59"/>
      <c r="D509" s="59"/>
      <c r="E509" s="46"/>
      <c r="F509" s="46"/>
      <c r="G509" s="46"/>
      <c r="H509" s="46"/>
      <c r="I509" s="46"/>
      <c r="K509" s="45"/>
      <c r="L509" s="45"/>
      <c r="M509" s="45"/>
      <c r="N509" s="45"/>
      <c r="O509" s="45"/>
    </row>
    <row r="510" spans="2:15" ht="15.75" customHeight="1">
      <c r="B510" s="59"/>
      <c r="C510" s="59"/>
      <c r="D510" s="59"/>
      <c r="E510" s="46"/>
      <c r="F510" s="46"/>
      <c r="G510" s="46"/>
      <c r="H510" s="46"/>
      <c r="I510" s="46"/>
      <c r="K510" s="45"/>
      <c r="L510" s="45"/>
      <c r="M510" s="45"/>
      <c r="N510" s="45"/>
      <c r="O510" s="45"/>
    </row>
    <row r="511" spans="2:15" ht="15.75" customHeight="1">
      <c r="B511" s="59"/>
      <c r="C511" s="59"/>
      <c r="D511" s="59"/>
      <c r="E511" s="46"/>
      <c r="F511" s="46"/>
      <c r="G511" s="46"/>
      <c r="H511" s="46"/>
      <c r="I511" s="46"/>
      <c r="K511" s="45"/>
      <c r="L511" s="45"/>
      <c r="M511" s="45"/>
      <c r="N511" s="45"/>
      <c r="O511" s="45"/>
    </row>
    <row r="512" spans="2:15" ht="15.75" customHeight="1">
      <c r="B512" s="59"/>
      <c r="C512" s="59"/>
      <c r="D512" s="59"/>
      <c r="E512" s="46"/>
      <c r="F512" s="46"/>
      <c r="G512" s="46"/>
      <c r="H512" s="46"/>
      <c r="I512" s="46"/>
      <c r="K512" s="45"/>
      <c r="L512" s="45"/>
      <c r="M512" s="45"/>
      <c r="N512" s="45"/>
      <c r="O512" s="45"/>
    </row>
    <row r="513" spans="2:15" ht="15.75" customHeight="1">
      <c r="B513" s="59"/>
      <c r="C513" s="59"/>
      <c r="D513" s="59"/>
      <c r="E513" s="46"/>
      <c r="F513" s="46"/>
      <c r="G513" s="46"/>
      <c r="H513" s="46"/>
      <c r="I513" s="46"/>
      <c r="K513" s="45"/>
      <c r="L513" s="45"/>
      <c r="M513" s="45"/>
      <c r="N513" s="45"/>
      <c r="O513" s="45"/>
    </row>
    <row r="514" spans="2:15" ht="15.75" customHeight="1">
      <c r="B514" s="59"/>
      <c r="C514" s="59"/>
      <c r="D514" s="59"/>
      <c r="E514" s="46"/>
      <c r="F514" s="46"/>
      <c r="G514" s="46"/>
      <c r="H514" s="46"/>
      <c r="I514" s="46"/>
      <c r="K514" s="45"/>
      <c r="L514" s="45"/>
      <c r="M514" s="45"/>
      <c r="N514" s="45"/>
      <c r="O514" s="45"/>
    </row>
    <row r="515" spans="2:15" ht="15.75" customHeight="1">
      <c r="B515" s="59"/>
      <c r="C515" s="59"/>
      <c r="D515" s="59"/>
      <c r="E515" s="46"/>
      <c r="F515" s="46"/>
      <c r="G515" s="46"/>
      <c r="H515" s="46"/>
      <c r="I515" s="46"/>
      <c r="K515" s="45"/>
      <c r="L515" s="45"/>
      <c r="M515" s="45"/>
      <c r="N515" s="45"/>
      <c r="O515" s="45"/>
    </row>
    <row r="516" spans="2:15" ht="15.75" customHeight="1">
      <c r="B516" s="59"/>
      <c r="C516" s="59"/>
      <c r="D516" s="59"/>
      <c r="E516" s="46"/>
      <c r="F516" s="46"/>
      <c r="G516" s="46"/>
      <c r="H516" s="46"/>
      <c r="I516" s="46"/>
      <c r="K516" s="45"/>
      <c r="L516" s="45"/>
      <c r="M516" s="45"/>
      <c r="N516" s="45"/>
      <c r="O516" s="45"/>
    </row>
    <row r="517" spans="2:15" ht="15.75" customHeight="1">
      <c r="B517" s="59"/>
      <c r="C517" s="59"/>
      <c r="D517" s="59"/>
      <c r="E517" s="46"/>
      <c r="F517" s="46"/>
      <c r="G517" s="46"/>
      <c r="H517" s="46"/>
      <c r="I517" s="46"/>
      <c r="K517" s="45"/>
      <c r="L517" s="45"/>
      <c r="M517" s="45"/>
      <c r="N517" s="45"/>
      <c r="O517" s="45"/>
    </row>
    <row r="518" spans="2:15" ht="15.75" customHeight="1">
      <c r="B518" s="59"/>
      <c r="C518" s="59"/>
      <c r="D518" s="59"/>
      <c r="E518" s="46"/>
      <c r="F518" s="46"/>
      <c r="G518" s="46"/>
      <c r="H518" s="46"/>
      <c r="I518" s="46"/>
      <c r="K518" s="45"/>
      <c r="L518" s="45"/>
      <c r="M518" s="45"/>
      <c r="N518" s="45"/>
      <c r="O518" s="45"/>
    </row>
    <row r="519" spans="2:15" ht="15.75" customHeight="1">
      <c r="B519" s="59"/>
      <c r="C519" s="59"/>
      <c r="D519" s="59"/>
      <c r="E519" s="46"/>
      <c r="F519" s="46"/>
      <c r="G519" s="46"/>
      <c r="H519" s="46"/>
      <c r="I519" s="46"/>
      <c r="K519" s="45"/>
      <c r="L519" s="45"/>
      <c r="M519" s="45"/>
      <c r="N519" s="45"/>
      <c r="O519" s="45"/>
    </row>
    <row r="520" spans="2:15" ht="15.75" customHeight="1">
      <c r="B520" s="59"/>
      <c r="C520" s="59"/>
      <c r="D520" s="59"/>
      <c r="E520" s="46"/>
      <c r="F520" s="46"/>
      <c r="G520" s="46"/>
      <c r="H520" s="46"/>
      <c r="I520" s="46"/>
      <c r="K520" s="45"/>
      <c r="L520" s="45"/>
      <c r="M520" s="45"/>
      <c r="N520" s="45"/>
      <c r="O520" s="45"/>
    </row>
    <row r="521" spans="2:15" ht="15.75" customHeight="1">
      <c r="B521" s="59"/>
      <c r="C521" s="59"/>
      <c r="D521" s="59"/>
      <c r="E521" s="46"/>
      <c r="F521" s="46"/>
      <c r="G521" s="46"/>
      <c r="H521" s="46"/>
      <c r="I521" s="46"/>
      <c r="K521" s="45"/>
      <c r="L521" s="45"/>
      <c r="M521" s="45"/>
      <c r="N521" s="45"/>
      <c r="O521" s="45"/>
    </row>
    <row r="522" spans="2:15" ht="15.75" customHeight="1">
      <c r="B522" s="59"/>
      <c r="C522" s="59"/>
      <c r="D522" s="59"/>
      <c r="E522" s="46"/>
      <c r="F522" s="46"/>
      <c r="G522" s="46"/>
      <c r="H522" s="46"/>
      <c r="I522" s="46"/>
      <c r="K522" s="45"/>
      <c r="L522" s="45"/>
      <c r="M522" s="45"/>
      <c r="N522" s="45"/>
      <c r="O522" s="45"/>
    </row>
    <row r="523" spans="2:15" ht="15.75" customHeight="1">
      <c r="B523" s="59"/>
      <c r="C523" s="59"/>
      <c r="D523" s="59"/>
      <c r="E523" s="46"/>
      <c r="F523" s="46"/>
      <c r="G523" s="46"/>
      <c r="H523" s="46"/>
      <c r="I523" s="46"/>
      <c r="K523" s="45"/>
      <c r="L523" s="45"/>
      <c r="M523" s="45"/>
      <c r="N523" s="45"/>
      <c r="O523" s="45"/>
    </row>
    <row r="524" spans="2:15" ht="15.75" customHeight="1">
      <c r="B524" s="59"/>
      <c r="C524" s="59"/>
      <c r="D524" s="59"/>
      <c r="E524" s="46"/>
      <c r="F524" s="46"/>
      <c r="G524" s="46"/>
      <c r="H524" s="46"/>
      <c r="I524" s="46"/>
      <c r="K524" s="45"/>
      <c r="L524" s="45"/>
      <c r="M524" s="45"/>
      <c r="N524" s="45"/>
      <c r="O524" s="45"/>
    </row>
    <row r="525" spans="2:15" ht="15.75" customHeight="1">
      <c r="B525" s="59"/>
      <c r="C525" s="59"/>
      <c r="D525" s="59"/>
      <c r="E525" s="46"/>
      <c r="F525" s="46"/>
      <c r="G525" s="46"/>
      <c r="H525" s="46"/>
      <c r="I525" s="46"/>
      <c r="K525" s="45"/>
      <c r="L525" s="45"/>
      <c r="M525" s="45"/>
      <c r="N525" s="45"/>
      <c r="O525" s="45"/>
    </row>
    <row r="526" spans="2:15" ht="15.75" customHeight="1">
      <c r="B526" s="59"/>
      <c r="C526" s="59"/>
      <c r="D526" s="59"/>
      <c r="E526" s="46"/>
      <c r="F526" s="46"/>
      <c r="G526" s="46"/>
      <c r="H526" s="46"/>
      <c r="I526" s="46"/>
      <c r="K526" s="45"/>
      <c r="L526" s="45"/>
      <c r="M526" s="45"/>
      <c r="N526" s="45"/>
      <c r="O526" s="45"/>
    </row>
    <row r="527" spans="2:15" ht="15.75" customHeight="1">
      <c r="B527" s="59"/>
      <c r="C527" s="59"/>
      <c r="D527" s="59"/>
      <c r="E527" s="46"/>
      <c r="F527" s="46"/>
      <c r="G527" s="46"/>
      <c r="H527" s="46"/>
      <c r="I527" s="46"/>
      <c r="K527" s="45"/>
      <c r="L527" s="45"/>
      <c r="M527" s="45"/>
      <c r="N527" s="45"/>
      <c r="O527" s="45"/>
    </row>
    <row r="528" spans="2:15" ht="15.75" customHeight="1">
      <c r="B528" s="59"/>
      <c r="C528" s="59"/>
      <c r="D528" s="59"/>
      <c r="E528" s="46"/>
      <c r="F528" s="46"/>
      <c r="G528" s="46"/>
      <c r="H528" s="46"/>
      <c r="I528" s="46"/>
      <c r="K528" s="45"/>
      <c r="L528" s="45"/>
      <c r="M528" s="45"/>
      <c r="N528" s="45"/>
      <c r="O528" s="45"/>
    </row>
    <row r="529" spans="2:15" ht="15.75" customHeight="1">
      <c r="B529" s="59"/>
      <c r="C529" s="59"/>
      <c r="D529" s="59"/>
      <c r="E529" s="46"/>
      <c r="F529" s="46"/>
      <c r="G529" s="46"/>
      <c r="H529" s="46"/>
      <c r="I529" s="46"/>
      <c r="K529" s="45"/>
      <c r="L529" s="45"/>
      <c r="M529" s="45"/>
      <c r="N529" s="45"/>
      <c r="O529" s="45"/>
    </row>
    <row r="530" spans="2:15" ht="15.75" customHeight="1">
      <c r="B530" s="59"/>
      <c r="C530" s="59"/>
      <c r="D530" s="59"/>
      <c r="E530" s="46"/>
      <c r="F530" s="46"/>
      <c r="G530" s="46"/>
      <c r="H530" s="46"/>
      <c r="I530" s="46"/>
      <c r="K530" s="45"/>
      <c r="L530" s="45"/>
      <c r="M530" s="45"/>
      <c r="N530" s="45"/>
      <c r="O530" s="45"/>
    </row>
    <row r="531" spans="2:15" ht="15.75" customHeight="1">
      <c r="B531" s="59"/>
      <c r="C531" s="59"/>
      <c r="D531" s="59"/>
      <c r="E531" s="46"/>
      <c r="F531" s="46"/>
      <c r="G531" s="46"/>
      <c r="H531" s="46"/>
      <c r="I531" s="46"/>
      <c r="K531" s="45"/>
      <c r="L531" s="45"/>
      <c r="M531" s="45"/>
      <c r="N531" s="45"/>
      <c r="O531" s="45"/>
    </row>
    <row r="532" spans="2:15" ht="15.75" customHeight="1">
      <c r="B532" s="59"/>
      <c r="C532" s="59"/>
      <c r="D532" s="59"/>
      <c r="E532" s="46"/>
      <c r="F532" s="46"/>
      <c r="G532" s="46"/>
      <c r="H532" s="46"/>
      <c r="I532" s="46"/>
      <c r="K532" s="45"/>
      <c r="L532" s="45"/>
      <c r="M532" s="45"/>
      <c r="N532" s="45"/>
      <c r="O532" s="45"/>
    </row>
    <row r="533" spans="2:15" ht="15.75" customHeight="1">
      <c r="B533" s="59"/>
      <c r="C533" s="59"/>
      <c r="D533" s="59"/>
      <c r="E533" s="46"/>
      <c r="F533" s="46"/>
      <c r="G533" s="46"/>
      <c r="H533" s="46"/>
      <c r="I533" s="46"/>
      <c r="K533" s="45"/>
      <c r="L533" s="45"/>
      <c r="M533" s="45"/>
      <c r="N533" s="45"/>
      <c r="O533" s="45"/>
    </row>
    <row r="534" spans="2:15" ht="15.75" customHeight="1">
      <c r="B534" s="59"/>
      <c r="C534" s="59"/>
      <c r="D534" s="59"/>
      <c r="E534" s="46"/>
      <c r="F534" s="46"/>
      <c r="G534" s="46"/>
      <c r="H534" s="46"/>
      <c r="I534" s="46"/>
      <c r="K534" s="45"/>
      <c r="L534" s="45"/>
      <c r="M534" s="45"/>
      <c r="N534" s="45"/>
      <c r="O534" s="45"/>
    </row>
    <row r="535" spans="2:15" ht="15.75" customHeight="1">
      <c r="B535" s="59"/>
      <c r="C535" s="59"/>
      <c r="D535" s="59"/>
      <c r="E535" s="46"/>
      <c r="F535" s="46"/>
      <c r="G535" s="46"/>
      <c r="H535" s="46"/>
      <c r="I535" s="46"/>
      <c r="K535" s="45"/>
      <c r="L535" s="45"/>
      <c r="M535" s="45"/>
      <c r="N535" s="45"/>
      <c r="O535" s="45"/>
    </row>
    <row r="536" spans="2:15" ht="15.75" customHeight="1">
      <c r="B536" s="59"/>
      <c r="C536" s="59"/>
      <c r="D536" s="59"/>
      <c r="E536" s="46"/>
      <c r="F536" s="46"/>
      <c r="G536" s="46"/>
      <c r="H536" s="46"/>
      <c r="I536" s="46"/>
      <c r="K536" s="45"/>
      <c r="L536" s="45"/>
      <c r="M536" s="45"/>
      <c r="N536" s="45"/>
      <c r="O536" s="45"/>
    </row>
    <row r="537" spans="2:15" ht="15.75" customHeight="1">
      <c r="B537" s="59"/>
      <c r="C537" s="59"/>
      <c r="D537" s="59"/>
      <c r="E537" s="46"/>
      <c r="F537" s="46"/>
      <c r="G537" s="46"/>
      <c r="H537" s="46"/>
      <c r="I537" s="46"/>
      <c r="K537" s="45"/>
      <c r="L537" s="45"/>
      <c r="M537" s="45"/>
      <c r="N537" s="45"/>
      <c r="O537" s="45"/>
    </row>
    <row r="538" spans="2:15" ht="15.75" customHeight="1">
      <c r="B538" s="59"/>
      <c r="C538" s="59"/>
      <c r="D538" s="59"/>
      <c r="E538" s="46"/>
      <c r="F538" s="46"/>
      <c r="G538" s="46"/>
      <c r="H538" s="46"/>
      <c r="I538" s="46"/>
      <c r="K538" s="45"/>
      <c r="L538" s="45"/>
      <c r="M538" s="45"/>
      <c r="N538" s="45"/>
      <c r="O538" s="45"/>
    </row>
    <row r="539" spans="2:15" ht="15.75" customHeight="1">
      <c r="B539" s="59"/>
      <c r="C539" s="59"/>
      <c r="D539" s="59"/>
      <c r="E539" s="46"/>
      <c r="F539" s="46"/>
      <c r="G539" s="46"/>
      <c r="H539" s="46"/>
      <c r="I539" s="46"/>
      <c r="K539" s="45"/>
      <c r="L539" s="45"/>
      <c r="M539" s="45"/>
      <c r="N539" s="45"/>
      <c r="O539" s="45"/>
    </row>
    <row r="540" spans="2:15" ht="15.75" customHeight="1">
      <c r="B540" s="59"/>
      <c r="C540" s="59"/>
      <c r="D540" s="59"/>
      <c r="E540" s="46"/>
      <c r="F540" s="46"/>
      <c r="G540" s="46"/>
      <c r="H540" s="46"/>
      <c r="I540" s="46"/>
      <c r="K540" s="45"/>
      <c r="L540" s="45"/>
      <c r="M540" s="45"/>
      <c r="N540" s="45"/>
      <c r="O540" s="45"/>
    </row>
    <row r="541" spans="2:15" ht="15.75" customHeight="1">
      <c r="B541" s="59"/>
      <c r="C541" s="59"/>
      <c r="D541" s="59"/>
      <c r="E541" s="46"/>
      <c r="F541" s="46"/>
      <c r="G541" s="46"/>
      <c r="H541" s="46"/>
      <c r="I541" s="46"/>
      <c r="K541" s="45"/>
      <c r="L541" s="45"/>
      <c r="M541" s="45"/>
      <c r="N541" s="45"/>
      <c r="O541" s="45"/>
    </row>
    <row r="542" spans="2:15" ht="15.75" customHeight="1">
      <c r="B542" s="59"/>
      <c r="C542" s="59"/>
      <c r="D542" s="59"/>
      <c r="E542" s="46"/>
      <c r="F542" s="46"/>
      <c r="G542" s="46"/>
      <c r="H542" s="46"/>
      <c r="I542" s="46"/>
      <c r="K542" s="45"/>
      <c r="L542" s="45"/>
      <c r="M542" s="45"/>
      <c r="N542" s="45"/>
      <c r="O542" s="45"/>
    </row>
    <row r="543" spans="2:15" ht="15.75" customHeight="1">
      <c r="B543" s="59"/>
      <c r="C543" s="59"/>
      <c r="D543" s="59"/>
      <c r="E543" s="46"/>
      <c r="F543" s="46"/>
      <c r="G543" s="46"/>
      <c r="H543" s="46"/>
      <c r="I543" s="46"/>
      <c r="K543" s="45"/>
      <c r="L543" s="45"/>
      <c r="M543" s="45"/>
      <c r="N543" s="45"/>
      <c r="O543" s="45"/>
    </row>
    <row r="544" spans="2:15" ht="15.75" customHeight="1">
      <c r="B544" s="59"/>
      <c r="C544" s="59"/>
      <c r="D544" s="59"/>
      <c r="E544" s="46"/>
      <c r="F544" s="46"/>
      <c r="G544" s="46"/>
      <c r="H544" s="46"/>
      <c r="I544" s="46"/>
      <c r="K544" s="45"/>
      <c r="L544" s="45"/>
      <c r="M544" s="45"/>
      <c r="N544" s="45"/>
      <c r="O544" s="45"/>
    </row>
    <row r="545" spans="2:15" ht="15.75" customHeight="1">
      <c r="B545" s="59"/>
      <c r="C545" s="59"/>
      <c r="D545" s="59"/>
      <c r="E545" s="46"/>
      <c r="F545" s="46"/>
      <c r="G545" s="46"/>
      <c r="H545" s="46"/>
      <c r="I545" s="46"/>
      <c r="K545" s="45"/>
      <c r="L545" s="45"/>
      <c r="M545" s="45"/>
      <c r="N545" s="45"/>
      <c r="O545" s="45"/>
    </row>
    <row r="546" spans="2:15" ht="15.75" customHeight="1">
      <c r="B546" s="59"/>
      <c r="C546" s="59"/>
      <c r="D546" s="59"/>
      <c r="E546" s="46"/>
      <c r="F546" s="46"/>
      <c r="G546" s="46"/>
      <c r="H546" s="46"/>
      <c r="I546" s="46"/>
      <c r="K546" s="45"/>
      <c r="L546" s="45"/>
      <c r="M546" s="45"/>
      <c r="N546" s="45"/>
      <c r="O546" s="45"/>
    </row>
    <row r="547" spans="2:15" ht="15.75" customHeight="1">
      <c r="B547" s="59"/>
      <c r="C547" s="59"/>
      <c r="D547" s="59"/>
      <c r="E547" s="46"/>
      <c r="F547" s="46"/>
      <c r="G547" s="46"/>
      <c r="H547" s="46"/>
      <c r="I547" s="46"/>
      <c r="K547" s="45"/>
      <c r="L547" s="45"/>
      <c r="M547" s="45"/>
      <c r="N547" s="45"/>
      <c r="O547" s="45"/>
    </row>
    <row r="548" spans="2:15" ht="15.75" customHeight="1">
      <c r="B548" s="59"/>
      <c r="C548" s="59"/>
      <c r="D548" s="59"/>
      <c r="E548" s="46"/>
      <c r="F548" s="46"/>
      <c r="G548" s="46"/>
      <c r="H548" s="46"/>
      <c r="I548" s="46"/>
      <c r="K548" s="45"/>
      <c r="L548" s="45"/>
      <c r="M548" s="45"/>
      <c r="N548" s="45"/>
      <c r="O548" s="45"/>
    </row>
    <row r="549" spans="2:15" ht="15.75" customHeight="1">
      <c r="B549" s="59"/>
      <c r="C549" s="59"/>
      <c r="D549" s="59"/>
      <c r="E549" s="46"/>
      <c r="F549" s="46"/>
      <c r="G549" s="46"/>
      <c r="H549" s="46"/>
      <c r="I549" s="46"/>
      <c r="K549" s="45"/>
      <c r="L549" s="45"/>
      <c r="M549" s="45"/>
      <c r="N549" s="45"/>
      <c r="O549" s="45"/>
    </row>
    <row r="550" spans="2:15" ht="15.75" customHeight="1">
      <c r="B550" s="59"/>
      <c r="C550" s="59"/>
      <c r="D550" s="59"/>
      <c r="E550" s="46"/>
      <c r="F550" s="46"/>
      <c r="G550" s="46"/>
      <c r="H550" s="46"/>
      <c r="I550" s="46"/>
      <c r="K550" s="45"/>
      <c r="L550" s="45"/>
      <c r="M550" s="45"/>
      <c r="N550" s="45"/>
      <c r="O550" s="45"/>
    </row>
    <row r="551" spans="2:15" ht="15.75" customHeight="1">
      <c r="B551" s="59"/>
      <c r="C551" s="59"/>
      <c r="D551" s="59"/>
      <c r="E551" s="46"/>
      <c r="F551" s="46"/>
      <c r="G551" s="46"/>
      <c r="H551" s="46"/>
      <c r="I551" s="46"/>
      <c r="K551" s="45"/>
      <c r="L551" s="45"/>
      <c r="M551" s="45"/>
      <c r="N551" s="45"/>
      <c r="O551" s="45"/>
    </row>
    <row r="552" spans="2:15" ht="15.75" customHeight="1">
      <c r="B552" s="59"/>
      <c r="C552" s="59"/>
      <c r="D552" s="59"/>
      <c r="E552" s="46"/>
      <c r="F552" s="46"/>
      <c r="G552" s="46"/>
      <c r="H552" s="46"/>
      <c r="I552" s="46"/>
      <c r="K552" s="45"/>
      <c r="L552" s="45"/>
      <c r="M552" s="45"/>
      <c r="N552" s="45"/>
      <c r="O552" s="45"/>
    </row>
    <row r="553" spans="2:15" ht="15.75" customHeight="1">
      <c r="B553" s="59"/>
      <c r="C553" s="59"/>
      <c r="D553" s="59"/>
      <c r="E553" s="46"/>
      <c r="F553" s="46"/>
      <c r="G553" s="46"/>
      <c r="H553" s="46"/>
      <c r="I553" s="46"/>
      <c r="K553" s="45"/>
      <c r="L553" s="45"/>
      <c r="M553" s="45"/>
      <c r="N553" s="45"/>
      <c r="O553" s="45"/>
    </row>
    <row r="554" spans="2:15" ht="15.75" customHeight="1">
      <c r="B554" s="59"/>
      <c r="C554" s="59"/>
      <c r="D554" s="59"/>
      <c r="E554" s="46"/>
      <c r="F554" s="46"/>
      <c r="G554" s="46"/>
      <c r="H554" s="46"/>
      <c r="I554" s="46"/>
      <c r="K554" s="45"/>
      <c r="L554" s="45"/>
      <c r="M554" s="45"/>
      <c r="N554" s="45"/>
      <c r="O554" s="45"/>
    </row>
    <row r="555" spans="2:15" ht="15.75" customHeight="1">
      <c r="B555" s="59"/>
      <c r="C555" s="59"/>
      <c r="D555" s="59"/>
      <c r="E555" s="46"/>
      <c r="F555" s="46"/>
      <c r="G555" s="46"/>
      <c r="H555" s="46"/>
      <c r="I555" s="46"/>
      <c r="K555" s="45"/>
      <c r="L555" s="45"/>
      <c r="M555" s="45"/>
      <c r="N555" s="45"/>
      <c r="O555" s="45"/>
    </row>
    <row r="556" spans="2:15" ht="15.75" customHeight="1">
      <c r="B556" s="59"/>
      <c r="C556" s="59"/>
      <c r="D556" s="59"/>
      <c r="E556" s="46"/>
      <c r="F556" s="46"/>
      <c r="G556" s="46"/>
      <c r="H556" s="46"/>
      <c r="I556" s="46"/>
      <c r="K556" s="45"/>
      <c r="L556" s="45"/>
      <c r="M556" s="45"/>
      <c r="N556" s="45"/>
      <c r="O556" s="45"/>
    </row>
    <row r="557" spans="2:15" ht="15.75" customHeight="1">
      <c r="B557" s="59"/>
      <c r="C557" s="59"/>
      <c r="D557" s="59"/>
      <c r="E557" s="46"/>
      <c r="F557" s="46"/>
      <c r="G557" s="46"/>
      <c r="H557" s="46"/>
      <c r="I557" s="46"/>
      <c r="K557" s="45"/>
      <c r="L557" s="45"/>
      <c r="M557" s="45"/>
      <c r="N557" s="45"/>
      <c r="O557" s="45"/>
    </row>
    <row r="558" spans="2:15" ht="15.75" customHeight="1">
      <c r="B558" s="59"/>
      <c r="C558" s="59"/>
      <c r="D558" s="59"/>
      <c r="E558" s="46"/>
      <c r="F558" s="46"/>
      <c r="G558" s="46"/>
      <c r="H558" s="46"/>
      <c r="I558" s="46"/>
      <c r="K558" s="45"/>
      <c r="L558" s="45"/>
      <c r="M558" s="45"/>
      <c r="N558" s="45"/>
      <c r="O558" s="45"/>
    </row>
    <row r="559" spans="2:15" ht="15.75" customHeight="1">
      <c r="B559" s="59"/>
      <c r="C559" s="59"/>
      <c r="D559" s="59"/>
      <c r="E559" s="46"/>
      <c r="F559" s="46"/>
      <c r="G559" s="46"/>
      <c r="H559" s="46"/>
      <c r="I559" s="46"/>
      <c r="K559" s="45"/>
      <c r="L559" s="45"/>
      <c r="M559" s="45"/>
      <c r="N559" s="45"/>
      <c r="O559" s="45"/>
    </row>
    <row r="560" spans="2:15" ht="15.75" customHeight="1">
      <c r="B560" s="59"/>
      <c r="C560" s="59"/>
      <c r="D560" s="59"/>
      <c r="E560" s="46"/>
      <c r="F560" s="46"/>
      <c r="G560" s="46"/>
      <c r="H560" s="46"/>
      <c r="I560" s="46"/>
      <c r="K560" s="45"/>
      <c r="L560" s="45"/>
      <c r="M560" s="45"/>
      <c r="N560" s="45"/>
      <c r="O560" s="45"/>
    </row>
    <row r="561" spans="2:15" ht="15.75" customHeight="1">
      <c r="B561" s="59"/>
      <c r="C561" s="59"/>
      <c r="D561" s="59"/>
      <c r="E561" s="46"/>
      <c r="F561" s="46"/>
      <c r="G561" s="46"/>
      <c r="H561" s="46"/>
      <c r="I561" s="46"/>
      <c r="K561" s="45"/>
      <c r="L561" s="45"/>
      <c r="M561" s="45"/>
      <c r="N561" s="45"/>
      <c r="O561" s="45"/>
    </row>
    <row r="562" spans="2:15" ht="15.75" customHeight="1">
      <c r="B562" s="59"/>
      <c r="C562" s="59"/>
      <c r="D562" s="59"/>
      <c r="E562" s="46"/>
      <c r="F562" s="46"/>
      <c r="G562" s="46"/>
      <c r="H562" s="46"/>
      <c r="I562" s="46"/>
      <c r="K562" s="45"/>
      <c r="L562" s="45"/>
      <c r="M562" s="45"/>
      <c r="N562" s="45"/>
      <c r="O562" s="45"/>
    </row>
    <row r="563" spans="2:15" ht="15.75" customHeight="1">
      <c r="B563" s="59"/>
      <c r="C563" s="59"/>
      <c r="D563" s="59"/>
      <c r="E563" s="46"/>
      <c r="F563" s="46"/>
      <c r="G563" s="46"/>
      <c r="H563" s="46"/>
      <c r="I563" s="46"/>
      <c r="K563" s="45"/>
      <c r="L563" s="45"/>
      <c r="M563" s="45"/>
      <c r="N563" s="45"/>
      <c r="O563" s="45"/>
    </row>
    <row r="564" spans="2:15" ht="15.75" customHeight="1">
      <c r="B564" s="59"/>
      <c r="C564" s="59"/>
      <c r="D564" s="59"/>
      <c r="E564" s="46"/>
      <c r="F564" s="46"/>
      <c r="G564" s="46"/>
      <c r="H564" s="46"/>
      <c r="I564" s="46"/>
      <c r="K564" s="45"/>
      <c r="L564" s="45"/>
      <c r="M564" s="45"/>
      <c r="N564" s="45"/>
      <c r="O564" s="45"/>
    </row>
    <row r="565" spans="2:15" ht="15.75" customHeight="1">
      <c r="B565" s="59"/>
      <c r="C565" s="59"/>
      <c r="D565" s="59"/>
      <c r="E565" s="46"/>
      <c r="F565" s="46"/>
      <c r="G565" s="46"/>
      <c r="H565" s="46"/>
      <c r="I565" s="46"/>
      <c r="K565" s="45"/>
      <c r="L565" s="45"/>
      <c r="M565" s="45"/>
      <c r="N565" s="45"/>
      <c r="O565" s="45"/>
    </row>
    <row r="566" spans="2:15" ht="15.75" customHeight="1">
      <c r="B566" s="59"/>
      <c r="C566" s="59"/>
      <c r="D566" s="59"/>
      <c r="E566" s="46"/>
      <c r="F566" s="46"/>
      <c r="G566" s="46"/>
      <c r="H566" s="46"/>
      <c r="I566" s="46"/>
      <c r="K566" s="45"/>
      <c r="L566" s="45"/>
      <c r="M566" s="45"/>
      <c r="N566" s="45"/>
      <c r="O566" s="45"/>
    </row>
    <row r="567" spans="2:15" ht="15.75" customHeight="1">
      <c r="B567" s="59"/>
      <c r="C567" s="59"/>
      <c r="D567" s="59"/>
      <c r="E567" s="46"/>
      <c r="F567" s="46"/>
      <c r="G567" s="46"/>
      <c r="H567" s="46"/>
      <c r="I567" s="46"/>
      <c r="K567" s="45"/>
      <c r="L567" s="45"/>
      <c r="M567" s="45"/>
      <c r="N567" s="45"/>
      <c r="O567" s="45"/>
    </row>
    <row r="568" spans="2:15" ht="15.75" customHeight="1">
      <c r="B568" s="59"/>
      <c r="C568" s="59"/>
      <c r="D568" s="59"/>
      <c r="E568" s="46"/>
      <c r="F568" s="46"/>
      <c r="G568" s="46"/>
      <c r="H568" s="46"/>
      <c r="I568" s="46"/>
      <c r="K568" s="45"/>
      <c r="L568" s="45"/>
      <c r="M568" s="45"/>
      <c r="N568" s="45"/>
      <c r="O568" s="45"/>
    </row>
    <row r="569" spans="2:15" ht="15.75" customHeight="1">
      <c r="B569" s="59"/>
      <c r="C569" s="59"/>
      <c r="D569" s="59"/>
      <c r="E569" s="46"/>
      <c r="F569" s="46"/>
      <c r="G569" s="46"/>
      <c r="H569" s="46"/>
      <c r="I569" s="46"/>
      <c r="K569" s="45"/>
      <c r="L569" s="45"/>
      <c r="M569" s="45"/>
      <c r="N569" s="45"/>
      <c r="O569" s="45"/>
    </row>
    <row r="570" spans="2:15" ht="15.75" customHeight="1">
      <c r="B570" s="59"/>
      <c r="C570" s="59"/>
      <c r="D570" s="59"/>
      <c r="E570" s="46"/>
      <c r="F570" s="46"/>
      <c r="G570" s="46"/>
      <c r="H570" s="46"/>
      <c r="I570" s="46"/>
      <c r="K570" s="45"/>
      <c r="L570" s="45"/>
      <c r="M570" s="45"/>
      <c r="N570" s="45"/>
      <c r="O570" s="45"/>
    </row>
    <row r="571" spans="2:15" ht="15.75" customHeight="1">
      <c r="B571" s="59"/>
      <c r="C571" s="59"/>
      <c r="D571" s="59"/>
      <c r="E571" s="46"/>
      <c r="F571" s="46"/>
      <c r="G571" s="46"/>
      <c r="H571" s="46"/>
      <c r="I571" s="46"/>
      <c r="K571" s="45"/>
      <c r="L571" s="45"/>
      <c r="M571" s="45"/>
      <c r="N571" s="45"/>
      <c r="O571" s="45"/>
    </row>
    <row r="572" spans="2:15" ht="15.75" customHeight="1">
      <c r="B572" s="59"/>
      <c r="C572" s="59"/>
      <c r="D572" s="59"/>
      <c r="E572" s="46"/>
      <c r="F572" s="46"/>
      <c r="G572" s="46"/>
      <c r="H572" s="46"/>
      <c r="I572" s="46"/>
      <c r="K572" s="45"/>
      <c r="L572" s="45"/>
      <c r="M572" s="45"/>
      <c r="N572" s="45"/>
      <c r="O572" s="45"/>
    </row>
    <row r="573" spans="2:15" ht="15.75" customHeight="1">
      <c r="B573" s="59"/>
      <c r="C573" s="59"/>
      <c r="D573" s="59"/>
      <c r="E573" s="46"/>
      <c r="F573" s="46"/>
      <c r="G573" s="46"/>
      <c r="H573" s="46"/>
      <c r="I573" s="46"/>
      <c r="K573" s="45"/>
      <c r="L573" s="45"/>
      <c r="M573" s="45"/>
      <c r="N573" s="45"/>
      <c r="O573" s="45"/>
    </row>
    <row r="574" spans="2:15" ht="15.75" customHeight="1">
      <c r="B574" s="59"/>
      <c r="C574" s="59"/>
      <c r="D574" s="59"/>
      <c r="E574" s="46"/>
      <c r="F574" s="46"/>
      <c r="G574" s="46"/>
      <c r="H574" s="46"/>
      <c r="I574" s="46"/>
      <c r="K574" s="45"/>
      <c r="L574" s="45"/>
      <c r="M574" s="45"/>
      <c r="N574" s="45"/>
      <c r="O574" s="45"/>
    </row>
    <row r="575" spans="2:15" ht="15.75" customHeight="1">
      <c r="B575" s="59"/>
      <c r="C575" s="59"/>
      <c r="D575" s="59"/>
      <c r="E575" s="46"/>
      <c r="F575" s="46"/>
      <c r="G575" s="46"/>
      <c r="H575" s="46"/>
      <c r="I575" s="46"/>
      <c r="K575" s="45"/>
      <c r="L575" s="45"/>
      <c r="M575" s="45"/>
      <c r="N575" s="45"/>
      <c r="O575" s="45"/>
    </row>
    <row r="576" spans="2:15" ht="15.75" customHeight="1">
      <c r="B576" s="59"/>
      <c r="C576" s="59"/>
      <c r="D576" s="59"/>
      <c r="E576" s="46"/>
      <c r="F576" s="46"/>
      <c r="G576" s="46"/>
      <c r="H576" s="46"/>
      <c r="I576" s="46"/>
      <c r="K576" s="45"/>
      <c r="L576" s="45"/>
      <c r="M576" s="45"/>
      <c r="N576" s="45"/>
      <c r="O576" s="45"/>
    </row>
    <row r="577" spans="2:15" ht="15.75" customHeight="1">
      <c r="B577" s="59"/>
      <c r="C577" s="59"/>
      <c r="D577" s="59"/>
      <c r="E577" s="46"/>
      <c r="F577" s="46"/>
      <c r="G577" s="46"/>
      <c r="H577" s="46"/>
      <c r="I577" s="46"/>
      <c r="K577" s="45"/>
      <c r="L577" s="45"/>
      <c r="M577" s="45"/>
      <c r="N577" s="45"/>
      <c r="O577" s="45"/>
    </row>
    <row r="578" spans="2:15" ht="15.75" customHeight="1">
      <c r="B578" s="59"/>
      <c r="C578" s="59"/>
      <c r="D578" s="59"/>
      <c r="E578" s="46"/>
      <c r="F578" s="46"/>
      <c r="G578" s="46"/>
      <c r="H578" s="46"/>
      <c r="I578" s="46"/>
      <c r="K578" s="45"/>
      <c r="L578" s="45"/>
      <c r="M578" s="45"/>
      <c r="N578" s="45"/>
      <c r="O578" s="45"/>
    </row>
    <row r="579" spans="2:15" ht="15.75" customHeight="1">
      <c r="B579" s="59"/>
      <c r="C579" s="59"/>
      <c r="D579" s="59"/>
      <c r="E579" s="46"/>
      <c r="F579" s="46"/>
      <c r="G579" s="46"/>
      <c r="H579" s="46"/>
      <c r="I579" s="46"/>
      <c r="K579" s="45"/>
      <c r="L579" s="45"/>
      <c r="M579" s="45"/>
      <c r="N579" s="45"/>
      <c r="O579" s="45"/>
    </row>
    <row r="580" spans="2:15" ht="15.75" customHeight="1">
      <c r="B580" s="59"/>
      <c r="C580" s="59"/>
      <c r="D580" s="59"/>
      <c r="E580" s="46"/>
      <c r="F580" s="46"/>
      <c r="G580" s="46"/>
      <c r="H580" s="46"/>
      <c r="I580" s="46"/>
      <c r="K580" s="45"/>
      <c r="L580" s="45"/>
      <c r="M580" s="45"/>
      <c r="N580" s="45"/>
      <c r="O580" s="45"/>
    </row>
    <row r="581" spans="2:15" ht="15.75" customHeight="1">
      <c r="B581" s="59"/>
      <c r="C581" s="59"/>
      <c r="D581" s="59"/>
      <c r="E581" s="46"/>
      <c r="F581" s="46"/>
      <c r="G581" s="46"/>
      <c r="H581" s="46"/>
      <c r="I581" s="46"/>
      <c r="K581" s="45"/>
      <c r="L581" s="45"/>
      <c r="M581" s="45"/>
      <c r="N581" s="45"/>
      <c r="O581" s="45"/>
    </row>
    <row r="582" spans="2:15" ht="15.75" customHeight="1">
      <c r="B582" s="59"/>
      <c r="C582" s="59"/>
      <c r="D582" s="59"/>
      <c r="E582" s="46"/>
      <c r="F582" s="46"/>
      <c r="G582" s="46"/>
      <c r="H582" s="46"/>
      <c r="I582" s="46"/>
      <c r="K582" s="45"/>
      <c r="L582" s="45"/>
      <c r="M582" s="45"/>
      <c r="N582" s="45"/>
      <c r="O582" s="45"/>
    </row>
    <row r="583" spans="2:15" ht="15.75" customHeight="1">
      <c r="B583" s="59"/>
      <c r="C583" s="59"/>
      <c r="D583" s="59"/>
      <c r="E583" s="46"/>
      <c r="F583" s="46"/>
      <c r="G583" s="46"/>
      <c r="H583" s="46"/>
      <c r="I583" s="46"/>
      <c r="K583" s="45"/>
      <c r="L583" s="45"/>
      <c r="M583" s="45"/>
      <c r="N583" s="45"/>
      <c r="O583" s="45"/>
    </row>
    <row r="584" spans="2:15" ht="15.75" customHeight="1">
      <c r="B584" s="59"/>
      <c r="C584" s="59"/>
      <c r="D584" s="59"/>
      <c r="E584" s="46"/>
      <c r="F584" s="46"/>
      <c r="G584" s="46"/>
      <c r="H584" s="46"/>
      <c r="I584" s="46"/>
      <c r="K584" s="45"/>
      <c r="L584" s="45"/>
      <c r="M584" s="45"/>
      <c r="N584" s="45"/>
      <c r="O584" s="45"/>
    </row>
    <row r="585" spans="2:15" ht="15.75" customHeight="1">
      <c r="B585" s="59"/>
      <c r="C585" s="59"/>
      <c r="D585" s="59"/>
      <c r="E585" s="46"/>
      <c r="F585" s="46"/>
      <c r="G585" s="46"/>
      <c r="H585" s="46"/>
      <c r="I585" s="46"/>
      <c r="K585" s="45"/>
      <c r="L585" s="45"/>
      <c r="M585" s="45"/>
      <c r="N585" s="45"/>
      <c r="O585" s="45"/>
    </row>
    <row r="586" spans="2:15" ht="15.75" customHeight="1">
      <c r="B586" s="59"/>
      <c r="C586" s="59"/>
      <c r="D586" s="59"/>
      <c r="E586" s="46"/>
      <c r="F586" s="46"/>
      <c r="G586" s="46"/>
      <c r="H586" s="46"/>
      <c r="I586" s="46"/>
      <c r="K586" s="45"/>
      <c r="L586" s="45"/>
      <c r="M586" s="45"/>
      <c r="N586" s="45"/>
      <c r="O586" s="45"/>
    </row>
    <row r="587" spans="2:15" ht="15.75" customHeight="1">
      <c r="B587" s="59"/>
      <c r="C587" s="59"/>
      <c r="D587" s="59"/>
      <c r="E587" s="46"/>
      <c r="F587" s="46"/>
      <c r="G587" s="46"/>
      <c r="H587" s="46"/>
      <c r="I587" s="46"/>
      <c r="K587" s="45"/>
      <c r="L587" s="45"/>
      <c r="M587" s="45"/>
      <c r="N587" s="45"/>
      <c r="O587" s="45"/>
    </row>
    <row r="588" spans="2:15" ht="15.75" customHeight="1">
      <c r="B588" s="59"/>
      <c r="C588" s="59"/>
      <c r="D588" s="59"/>
      <c r="E588" s="46"/>
      <c r="F588" s="46"/>
      <c r="G588" s="46"/>
      <c r="H588" s="46"/>
      <c r="I588" s="46"/>
      <c r="K588" s="45"/>
      <c r="L588" s="45"/>
      <c r="M588" s="45"/>
      <c r="N588" s="45"/>
      <c r="O588" s="45"/>
    </row>
    <row r="589" spans="2:15" ht="15.75" customHeight="1">
      <c r="B589" s="59"/>
      <c r="C589" s="59"/>
      <c r="D589" s="59"/>
      <c r="E589" s="46"/>
      <c r="F589" s="46"/>
      <c r="G589" s="46"/>
      <c r="H589" s="46"/>
      <c r="I589" s="46"/>
      <c r="K589" s="45"/>
      <c r="L589" s="45"/>
      <c r="M589" s="45"/>
      <c r="N589" s="45"/>
      <c r="O589" s="45"/>
    </row>
    <row r="590" spans="2:15" ht="15.75" customHeight="1">
      <c r="B590" s="59"/>
      <c r="C590" s="59"/>
      <c r="D590" s="59"/>
      <c r="E590" s="46"/>
      <c r="F590" s="46"/>
      <c r="G590" s="46"/>
      <c r="H590" s="46"/>
      <c r="I590" s="46"/>
      <c r="K590" s="45"/>
      <c r="L590" s="45"/>
      <c r="M590" s="45"/>
      <c r="N590" s="45"/>
      <c r="O590" s="45"/>
    </row>
    <row r="591" spans="2:15" ht="15.75" customHeight="1">
      <c r="B591" s="59"/>
      <c r="C591" s="59"/>
      <c r="D591" s="59"/>
      <c r="E591" s="46"/>
      <c r="F591" s="46"/>
      <c r="G591" s="46"/>
      <c r="H591" s="46"/>
      <c r="I591" s="46"/>
      <c r="K591" s="45"/>
      <c r="L591" s="45"/>
      <c r="M591" s="45"/>
      <c r="N591" s="45"/>
      <c r="O591" s="45"/>
    </row>
    <row r="592" spans="2:15" ht="15.75" customHeight="1">
      <c r="B592" s="59"/>
      <c r="C592" s="59"/>
      <c r="D592" s="59"/>
      <c r="E592" s="46"/>
      <c r="F592" s="46"/>
      <c r="G592" s="46"/>
      <c r="H592" s="46"/>
      <c r="I592" s="46"/>
      <c r="K592" s="45"/>
      <c r="L592" s="45"/>
      <c r="M592" s="45"/>
      <c r="N592" s="45"/>
      <c r="O592" s="45"/>
    </row>
    <row r="593" spans="2:15" ht="15.75" customHeight="1">
      <c r="B593" s="59"/>
      <c r="C593" s="59"/>
      <c r="D593" s="59"/>
      <c r="E593" s="46"/>
      <c r="F593" s="46"/>
      <c r="G593" s="46"/>
      <c r="H593" s="46"/>
      <c r="I593" s="46"/>
      <c r="K593" s="45"/>
      <c r="L593" s="45"/>
      <c r="M593" s="45"/>
      <c r="N593" s="45"/>
      <c r="O593" s="45"/>
    </row>
    <row r="594" spans="2:15" ht="15.75" customHeight="1">
      <c r="B594" s="59"/>
      <c r="C594" s="59"/>
      <c r="D594" s="59"/>
      <c r="E594" s="46"/>
      <c r="F594" s="46"/>
      <c r="G594" s="46"/>
      <c r="H594" s="46"/>
      <c r="I594" s="46"/>
      <c r="K594" s="45"/>
      <c r="L594" s="45"/>
      <c r="M594" s="45"/>
      <c r="N594" s="45"/>
      <c r="O594" s="45"/>
    </row>
    <row r="595" spans="2:15" ht="15.75" customHeight="1">
      <c r="B595" s="59"/>
      <c r="C595" s="59"/>
      <c r="D595" s="59"/>
      <c r="E595" s="46"/>
      <c r="F595" s="46"/>
      <c r="G595" s="46"/>
      <c r="H595" s="46"/>
      <c r="I595" s="46"/>
      <c r="K595" s="45"/>
      <c r="L595" s="45"/>
      <c r="M595" s="45"/>
      <c r="N595" s="45"/>
      <c r="O595" s="45"/>
    </row>
    <row r="596" spans="2:15" ht="15.75" customHeight="1">
      <c r="B596" s="59"/>
      <c r="C596" s="59"/>
      <c r="D596" s="59"/>
      <c r="E596" s="46"/>
      <c r="F596" s="46"/>
      <c r="G596" s="46"/>
      <c r="H596" s="46"/>
      <c r="I596" s="46"/>
      <c r="K596" s="45"/>
      <c r="L596" s="45"/>
      <c r="M596" s="45"/>
      <c r="N596" s="45"/>
      <c r="O596" s="45"/>
    </row>
    <row r="597" spans="2:15" ht="15.75" customHeight="1">
      <c r="B597" s="59"/>
      <c r="C597" s="59"/>
      <c r="D597" s="59"/>
      <c r="E597" s="46"/>
      <c r="F597" s="46"/>
      <c r="G597" s="46"/>
      <c r="H597" s="46"/>
      <c r="I597" s="46"/>
      <c r="K597" s="45"/>
      <c r="L597" s="45"/>
      <c r="M597" s="45"/>
      <c r="N597" s="45"/>
      <c r="O597" s="45"/>
    </row>
    <row r="598" spans="2:15" ht="15.75" customHeight="1">
      <c r="B598" s="59"/>
      <c r="C598" s="59"/>
      <c r="D598" s="59"/>
      <c r="E598" s="46"/>
      <c r="F598" s="46"/>
      <c r="G598" s="46"/>
      <c r="H598" s="46"/>
      <c r="I598" s="46"/>
      <c r="K598" s="45"/>
      <c r="L598" s="45"/>
      <c r="M598" s="45"/>
      <c r="N598" s="45"/>
      <c r="O598" s="45"/>
    </row>
    <row r="599" spans="2:15" ht="15.75" customHeight="1">
      <c r="B599" s="59"/>
      <c r="C599" s="59"/>
      <c r="D599" s="59"/>
      <c r="E599" s="46"/>
      <c r="F599" s="46"/>
      <c r="G599" s="46"/>
      <c r="H599" s="46"/>
      <c r="I599" s="46"/>
      <c r="K599" s="45"/>
      <c r="L599" s="45"/>
      <c r="M599" s="45"/>
      <c r="N599" s="45"/>
      <c r="O599" s="45"/>
    </row>
    <row r="600" spans="2:15" ht="15.75" customHeight="1">
      <c r="B600" s="59"/>
      <c r="C600" s="59"/>
      <c r="D600" s="59"/>
      <c r="E600" s="46"/>
      <c r="F600" s="46"/>
      <c r="G600" s="46"/>
      <c r="H600" s="46"/>
      <c r="I600" s="46"/>
      <c r="K600" s="45"/>
      <c r="L600" s="45"/>
      <c r="M600" s="45"/>
      <c r="N600" s="45"/>
      <c r="O600" s="45"/>
    </row>
    <row r="601" spans="2:15" ht="15.75" customHeight="1">
      <c r="B601" s="59"/>
      <c r="C601" s="59"/>
      <c r="D601" s="59"/>
      <c r="E601" s="46"/>
      <c r="F601" s="46"/>
      <c r="G601" s="46"/>
      <c r="H601" s="46"/>
      <c r="I601" s="46"/>
      <c r="K601" s="45"/>
      <c r="L601" s="45"/>
      <c r="M601" s="45"/>
      <c r="N601" s="45"/>
      <c r="O601" s="45"/>
    </row>
    <row r="602" spans="2:15" ht="15.75" customHeight="1">
      <c r="B602" s="59"/>
      <c r="C602" s="59"/>
      <c r="D602" s="59"/>
      <c r="E602" s="46"/>
      <c r="F602" s="46"/>
      <c r="G602" s="46"/>
      <c r="H602" s="46"/>
      <c r="I602" s="46"/>
      <c r="K602" s="45"/>
      <c r="L602" s="45"/>
      <c r="M602" s="45"/>
      <c r="N602" s="45"/>
      <c r="O602" s="45"/>
    </row>
    <row r="603" spans="2:15" ht="15.75" customHeight="1">
      <c r="B603" s="59"/>
      <c r="C603" s="59"/>
      <c r="D603" s="59"/>
      <c r="E603" s="46"/>
      <c r="F603" s="46"/>
      <c r="G603" s="46"/>
      <c r="H603" s="46"/>
      <c r="I603" s="46"/>
      <c r="K603" s="45"/>
      <c r="L603" s="45"/>
      <c r="M603" s="45"/>
      <c r="N603" s="45"/>
      <c r="O603" s="45"/>
    </row>
    <row r="604" spans="2:15" ht="15.75" customHeight="1">
      <c r="B604" s="59"/>
      <c r="C604" s="59"/>
      <c r="D604" s="59"/>
      <c r="E604" s="46"/>
      <c r="F604" s="46"/>
      <c r="G604" s="46"/>
      <c r="H604" s="46"/>
      <c r="I604" s="46"/>
      <c r="K604" s="45"/>
      <c r="L604" s="45"/>
      <c r="M604" s="45"/>
      <c r="N604" s="45"/>
      <c r="O604" s="45"/>
    </row>
    <row r="605" spans="2:15" ht="15.75" customHeight="1">
      <c r="B605" s="59"/>
      <c r="C605" s="59"/>
      <c r="D605" s="59"/>
      <c r="E605" s="46"/>
      <c r="F605" s="46"/>
      <c r="G605" s="46"/>
      <c r="H605" s="46"/>
      <c r="I605" s="46"/>
      <c r="K605" s="45"/>
      <c r="L605" s="45"/>
      <c r="M605" s="45"/>
      <c r="N605" s="45"/>
      <c r="O605" s="45"/>
    </row>
    <row r="606" spans="2:15" ht="15.75" customHeight="1">
      <c r="B606" s="59"/>
      <c r="C606" s="59"/>
      <c r="D606" s="59"/>
      <c r="E606" s="46"/>
      <c r="F606" s="46"/>
      <c r="G606" s="46"/>
      <c r="H606" s="46"/>
      <c r="I606" s="46"/>
      <c r="K606" s="45"/>
      <c r="L606" s="45"/>
      <c r="M606" s="45"/>
      <c r="N606" s="45"/>
      <c r="O606" s="45"/>
    </row>
    <row r="607" spans="2:15" ht="15.75" customHeight="1">
      <c r="B607" s="59"/>
      <c r="C607" s="59"/>
      <c r="D607" s="59"/>
      <c r="E607" s="46"/>
      <c r="F607" s="46"/>
      <c r="G607" s="46"/>
      <c r="H607" s="46"/>
      <c r="I607" s="46"/>
      <c r="K607" s="45"/>
      <c r="L607" s="45"/>
      <c r="M607" s="45"/>
      <c r="N607" s="45"/>
      <c r="O607" s="45"/>
    </row>
    <row r="608" spans="2:15" ht="15.75" customHeight="1">
      <c r="B608" s="59"/>
      <c r="C608" s="59"/>
      <c r="D608" s="59"/>
      <c r="E608" s="46"/>
      <c r="F608" s="46"/>
      <c r="G608" s="46"/>
      <c r="H608" s="46"/>
      <c r="I608" s="46"/>
      <c r="K608" s="45"/>
      <c r="L608" s="45"/>
      <c r="M608" s="45"/>
      <c r="N608" s="45"/>
      <c r="O608" s="45"/>
    </row>
    <row r="609" spans="2:15" ht="15.75" customHeight="1">
      <c r="B609" s="59"/>
      <c r="C609" s="59"/>
      <c r="D609" s="59"/>
      <c r="E609" s="46"/>
      <c r="F609" s="46"/>
      <c r="G609" s="46"/>
      <c r="H609" s="46"/>
      <c r="I609" s="46"/>
      <c r="K609" s="45"/>
      <c r="L609" s="45"/>
      <c r="M609" s="45"/>
      <c r="N609" s="45"/>
      <c r="O609" s="45"/>
    </row>
    <row r="610" spans="2:15" ht="15.75" customHeight="1">
      <c r="B610" s="59"/>
      <c r="C610" s="59"/>
      <c r="D610" s="59"/>
      <c r="E610" s="46"/>
      <c r="F610" s="46"/>
      <c r="G610" s="46"/>
      <c r="H610" s="46"/>
      <c r="I610" s="46"/>
      <c r="K610" s="45"/>
      <c r="L610" s="45"/>
      <c r="M610" s="45"/>
      <c r="N610" s="45"/>
      <c r="O610" s="45"/>
    </row>
    <row r="611" spans="2:15" ht="15.75" customHeight="1">
      <c r="B611" s="59"/>
      <c r="C611" s="59"/>
      <c r="D611" s="59"/>
      <c r="E611" s="46"/>
      <c r="F611" s="46"/>
      <c r="G611" s="46"/>
      <c r="H611" s="46"/>
      <c r="I611" s="46"/>
      <c r="K611" s="45"/>
      <c r="L611" s="45"/>
      <c r="M611" s="45"/>
      <c r="N611" s="45"/>
      <c r="O611" s="45"/>
    </row>
    <row r="612" spans="2:15" ht="15.75" customHeight="1">
      <c r="B612" s="59"/>
      <c r="C612" s="59"/>
      <c r="D612" s="59"/>
      <c r="E612" s="46"/>
      <c r="F612" s="46"/>
      <c r="G612" s="46"/>
      <c r="H612" s="46"/>
      <c r="I612" s="46"/>
      <c r="K612" s="45"/>
      <c r="L612" s="45"/>
      <c r="M612" s="45"/>
      <c r="N612" s="45"/>
      <c r="O612" s="45"/>
    </row>
    <row r="613" spans="2:15" ht="15.75" customHeight="1">
      <c r="B613" s="59"/>
      <c r="C613" s="59"/>
      <c r="D613" s="59"/>
      <c r="E613" s="46"/>
      <c r="F613" s="46"/>
      <c r="G613" s="46"/>
      <c r="H613" s="46"/>
      <c r="I613" s="46"/>
      <c r="K613" s="45"/>
      <c r="L613" s="45"/>
      <c r="M613" s="45"/>
      <c r="N613" s="45"/>
      <c r="O613" s="45"/>
    </row>
    <row r="614" spans="2:15" ht="15.75" customHeight="1">
      <c r="B614" s="59"/>
      <c r="C614" s="59"/>
      <c r="D614" s="59"/>
      <c r="E614" s="46"/>
      <c r="F614" s="46"/>
      <c r="G614" s="46"/>
      <c r="H614" s="46"/>
      <c r="I614" s="46"/>
      <c r="K614" s="45"/>
      <c r="L614" s="45"/>
      <c r="M614" s="45"/>
      <c r="N614" s="45"/>
      <c r="O614" s="45"/>
    </row>
    <row r="615" spans="2:15" ht="15.75" customHeight="1">
      <c r="B615" s="59"/>
      <c r="C615" s="59"/>
      <c r="D615" s="59"/>
      <c r="E615" s="46"/>
      <c r="F615" s="46"/>
      <c r="G615" s="46"/>
      <c r="H615" s="46"/>
      <c r="I615" s="46"/>
      <c r="K615" s="45"/>
      <c r="L615" s="45"/>
      <c r="M615" s="45"/>
      <c r="N615" s="45"/>
      <c r="O615" s="45"/>
    </row>
    <row r="616" spans="2:15" ht="15.75" customHeight="1">
      <c r="B616" s="59"/>
      <c r="C616" s="59"/>
      <c r="D616" s="59"/>
      <c r="E616" s="46"/>
      <c r="F616" s="46"/>
      <c r="G616" s="46"/>
      <c r="H616" s="46"/>
      <c r="I616" s="46"/>
      <c r="K616" s="45"/>
      <c r="L616" s="45"/>
      <c r="M616" s="45"/>
      <c r="N616" s="45"/>
      <c r="O616" s="45"/>
    </row>
    <row r="617" spans="2:9" ht="15.75" customHeight="1">
      <c r="B617" s="59"/>
      <c r="C617" s="59"/>
      <c r="D617" s="59"/>
      <c r="E617" s="46"/>
      <c r="F617" s="46"/>
      <c r="G617" s="46"/>
      <c r="H617" s="46"/>
      <c r="I617" s="46"/>
    </row>
    <row r="618" spans="2:9" ht="15.75" customHeight="1">
      <c r="B618" s="59"/>
      <c r="C618" s="59"/>
      <c r="D618" s="59"/>
      <c r="E618" s="46"/>
      <c r="F618" s="46"/>
      <c r="G618" s="46"/>
      <c r="H618" s="46"/>
      <c r="I618" s="46"/>
    </row>
    <row r="619" spans="2:9" ht="15.75" customHeight="1">
      <c r="B619" s="59"/>
      <c r="C619" s="59"/>
      <c r="D619" s="59"/>
      <c r="E619" s="46"/>
      <c r="F619" s="46"/>
      <c r="G619" s="46"/>
      <c r="H619" s="46"/>
      <c r="I619" s="46"/>
    </row>
    <row r="620" spans="1:15" s="60" customFormat="1" ht="15.75" customHeight="1">
      <c r="A620" s="40"/>
      <c r="B620" s="59"/>
      <c r="C620" s="59"/>
      <c r="D620" s="59"/>
      <c r="E620" s="46"/>
      <c r="F620" s="46"/>
      <c r="G620" s="46"/>
      <c r="H620" s="46"/>
      <c r="I620" s="46"/>
      <c r="K620" s="40"/>
      <c r="L620" s="40"/>
      <c r="M620" s="40"/>
      <c r="N620" s="40"/>
      <c r="O620" s="40"/>
    </row>
    <row r="621" spans="1:15" s="60" customFormat="1" ht="15.75" customHeight="1">
      <c r="A621" s="40"/>
      <c r="B621" s="59"/>
      <c r="C621" s="59"/>
      <c r="D621" s="59"/>
      <c r="E621" s="46"/>
      <c r="F621" s="46"/>
      <c r="G621" s="46"/>
      <c r="H621" s="46"/>
      <c r="I621" s="46"/>
      <c r="K621" s="40"/>
      <c r="L621" s="40"/>
      <c r="M621" s="40"/>
      <c r="N621" s="40"/>
      <c r="O621" s="40"/>
    </row>
    <row r="622" spans="1:15" s="60" customFormat="1" ht="15.75" customHeight="1">
      <c r="A622" s="40"/>
      <c r="B622" s="59"/>
      <c r="C622" s="59"/>
      <c r="D622" s="59"/>
      <c r="E622" s="46"/>
      <c r="F622" s="46"/>
      <c r="G622" s="46"/>
      <c r="H622" s="46"/>
      <c r="I622" s="46"/>
      <c r="K622" s="40"/>
      <c r="L622" s="40"/>
      <c r="M622" s="40"/>
      <c r="N622" s="40"/>
      <c r="O622" s="40"/>
    </row>
    <row r="623" spans="1:15" s="60" customFormat="1" ht="15.75" customHeight="1">
      <c r="A623" s="40"/>
      <c r="B623" s="59"/>
      <c r="C623" s="59"/>
      <c r="D623" s="59"/>
      <c r="E623" s="46"/>
      <c r="F623" s="46"/>
      <c r="G623" s="46"/>
      <c r="H623" s="46"/>
      <c r="I623" s="46"/>
      <c r="K623" s="40"/>
      <c r="L623" s="40"/>
      <c r="M623" s="40"/>
      <c r="N623" s="40"/>
      <c r="O623" s="40"/>
    </row>
    <row r="624" spans="1:15" s="60" customFormat="1" ht="15.75" customHeight="1">
      <c r="A624" s="40"/>
      <c r="B624" s="59"/>
      <c r="C624" s="59"/>
      <c r="D624" s="59"/>
      <c r="E624" s="46"/>
      <c r="F624" s="46"/>
      <c r="G624" s="46"/>
      <c r="H624" s="46"/>
      <c r="I624" s="46"/>
      <c r="K624" s="40"/>
      <c r="L624" s="40"/>
      <c r="M624" s="40"/>
      <c r="N624" s="40"/>
      <c r="O624" s="40"/>
    </row>
    <row r="625" spans="1:15" s="60" customFormat="1" ht="15.75" customHeight="1">
      <c r="A625" s="40"/>
      <c r="B625" s="59"/>
      <c r="C625" s="59"/>
      <c r="D625" s="59"/>
      <c r="E625" s="46"/>
      <c r="F625" s="46"/>
      <c r="G625" s="46"/>
      <c r="H625" s="46"/>
      <c r="I625" s="46"/>
      <c r="K625" s="40"/>
      <c r="L625" s="40"/>
      <c r="M625" s="40"/>
      <c r="N625" s="40"/>
      <c r="O625" s="40"/>
    </row>
    <row r="626" spans="1:15" s="60" customFormat="1" ht="15.75" customHeight="1">
      <c r="A626" s="40"/>
      <c r="B626" s="59"/>
      <c r="C626" s="59"/>
      <c r="D626" s="59"/>
      <c r="E626" s="46"/>
      <c r="F626" s="46"/>
      <c r="G626" s="46"/>
      <c r="H626" s="46"/>
      <c r="I626" s="46"/>
      <c r="K626" s="40"/>
      <c r="L626" s="40"/>
      <c r="M626" s="40"/>
      <c r="N626" s="40"/>
      <c r="O626" s="40"/>
    </row>
    <row r="627" spans="1:15" s="60" customFormat="1" ht="15.75" customHeight="1">
      <c r="A627" s="40"/>
      <c r="B627" s="59"/>
      <c r="C627" s="59"/>
      <c r="D627" s="59"/>
      <c r="E627" s="46"/>
      <c r="F627" s="46"/>
      <c r="G627" s="46"/>
      <c r="H627" s="46"/>
      <c r="I627" s="46"/>
      <c r="K627" s="40"/>
      <c r="L627" s="40"/>
      <c r="M627" s="40"/>
      <c r="N627" s="40"/>
      <c r="O627" s="40"/>
    </row>
    <row r="628" spans="1:15" s="60" customFormat="1" ht="15.75" customHeight="1">
      <c r="A628" s="40"/>
      <c r="B628" s="59"/>
      <c r="C628" s="59"/>
      <c r="D628" s="59"/>
      <c r="E628" s="46"/>
      <c r="F628" s="46"/>
      <c r="G628" s="46"/>
      <c r="H628" s="46"/>
      <c r="I628" s="46"/>
      <c r="K628" s="40"/>
      <c r="L628" s="40"/>
      <c r="M628" s="40"/>
      <c r="N628" s="40"/>
      <c r="O628" s="40"/>
    </row>
    <row r="629" spans="1:15" s="60" customFormat="1" ht="15.75" customHeight="1">
      <c r="A629" s="40"/>
      <c r="B629" s="59"/>
      <c r="C629" s="59"/>
      <c r="D629" s="59"/>
      <c r="E629" s="46"/>
      <c r="F629" s="46"/>
      <c r="G629" s="46"/>
      <c r="H629" s="46"/>
      <c r="I629" s="46"/>
      <c r="K629" s="40"/>
      <c r="L629" s="40"/>
      <c r="M629" s="40"/>
      <c r="N629" s="40"/>
      <c r="O629" s="40"/>
    </row>
    <row r="630" spans="1:15" s="60" customFormat="1" ht="15.75" customHeight="1">
      <c r="A630" s="40"/>
      <c r="B630" s="59"/>
      <c r="C630" s="59"/>
      <c r="D630" s="59"/>
      <c r="E630" s="46"/>
      <c r="F630" s="46"/>
      <c r="G630" s="46"/>
      <c r="H630" s="46"/>
      <c r="I630" s="46"/>
      <c r="K630" s="40"/>
      <c r="L630" s="40"/>
      <c r="M630" s="40"/>
      <c r="N630" s="40"/>
      <c r="O630" s="40"/>
    </row>
    <row r="631" spans="1:15" s="60" customFormat="1" ht="15.75" customHeight="1">
      <c r="A631" s="40"/>
      <c r="B631" s="59"/>
      <c r="C631" s="59"/>
      <c r="D631" s="59"/>
      <c r="E631" s="46"/>
      <c r="F631" s="46"/>
      <c r="G631" s="46"/>
      <c r="H631" s="46"/>
      <c r="I631" s="46"/>
      <c r="K631" s="40"/>
      <c r="L631" s="40"/>
      <c r="M631" s="40"/>
      <c r="N631" s="40"/>
      <c r="O631" s="40"/>
    </row>
    <row r="632" spans="1:15" s="60" customFormat="1" ht="15.75" customHeight="1">
      <c r="A632" s="40"/>
      <c r="B632" s="59"/>
      <c r="C632" s="59"/>
      <c r="D632" s="59"/>
      <c r="E632" s="46"/>
      <c r="F632" s="46"/>
      <c r="G632" s="46"/>
      <c r="H632" s="46"/>
      <c r="I632" s="46"/>
      <c r="K632" s="40"/>
      <c r="L632" s="40"/>
      <c r="M632" s="40"/>
      <c r="N632" s="40"/>
      <c r="O632" s="40"/>
    </row>
    <row r="633" spans="1:15" s="60" customFormat="1" ht="15.75" customHeight="1">
      <c r="A633" s="40"/>
      <c r="B633" s="59"/>
      <c r="C633" s="59"/>
      <c r="D633" s="59"/>
      <c r="E633" s="46"/>
      <c r="F633" s="46"/>
      <c r="G633" s="46"/>
      <c r="H633" s="46"/>
      <c r="I633" s="46"/>
      <c r="K633" s="40"/>
      <c r="L633" s="40"/>
      <c r="M633" s="40"/>
      <c r="N633" s="40"/>
      <c r="O633" s="40"/>
    </row>
    <row r="634" spans="1:15" s="60" customFormat="1" ht="15.75" customHeight="1">
      <c r="A634" s="40"/>
      <c r="B634" s="59"/>
      <c r="C634" s="59"/>
      <c r="D634" s="59"/>
      <c r="E634" s="46"/>
      <c r="F634" s="46"/>
      <c r="G634" s="46"/>
      <c r="H634" s="46"/>
      <c r="I634" s="46"/>
      <c r="K634" s="40"/>
      <c r="L634" s="40"/>
      <c r="M634" s="40"/>
      <c r="N634" s="40"/>
      <c r="O634" s="40"/>
    </row>
    <row r="635" spans="1:15" s="60" customFormat="1" ht="15.75" customHeight="1">
      <c r="A635" s="40"/>
      <c r="B635" s="59"/>
      <c r="C635" s="59"/>
      <c r="D635" s="59"/>
      <c r="E635" s="46"/>
      <c r="F635" s="46"/>
      <c r="G635" s="46"/>
      <c r="H635" s="46"/>
      <c r="I635" s="46"/>
      <c r="K635" s="40"/>
      <c r="L635" s="40"/>
      <c r="M635" s="40"/>
      <c r="N635" s="40"/>
      <c r="O635" s="40"/>
    </row>
    <row r="636" spans="1:15" s="60" customFormat="1" ht="15.75" customHeight="1">
      <c r="A636" s="40"/>
      <c r="B636" s="59"/>
      <c r="C636" s="59"/>
      <c r="D636" s="59"/>
      <c r="E636" s="46"/>
      <c r="F636" s="46"/>
      <c r="G636" s="46"/>
      <c r="H636" s="46"/>
      <c r="I636" s="46"/>
      <c r="K636" s="40"/>
      <c r="L636" s="40"/>
      <c r="M636" s="40"/>
      <c r="N636" s="40"/>
      <c r="O636" s="40"/>
    </row>
    <row r="637" spans="1:15" s="60" customFormat="1" ht="15.75" customHeight="1">
      <c r="A637" s="40"/>
      <c r="B637" s="59"/>
      <c r="C637" s="59"/>
      <c r="D637" s="59"/>
      <c r="E637" s="46"/>
      <c r="F637" s="46"/>
      <c r="G637" s="46"/>
      <c r="H637" s="46"/>
      <c r="I637" s="46"/>
      <c r="K637" s="40"/>
      <c r="L637" s="40"/>
      <c r="M637" s="40"/>
      <c r="N637" s="40"/>
      <c r="O637" s="40"/>
    </row>
    <row r="638" spans="1:15" s="60" customFormat="1" ht="15.75" customHeight="1">
      <c r="A638" s="40"/>
      <c r="B638" s="59"/>
      <c r="C638" s="59"/>
      <c r="D638" s="59"/>
      <c r="E638" s="46"/>
      <c r="F638" s="46"/>
      <c r="G638" s="46"/>
      <c r="H638" s="46"/>
      <c r="I638" s="46"/>
      <c r="K638" s="40"/>
      <c r="L638" s="40"/>
      <c r="M638" s="40"/>
      <c r="N638" s="40"/>
      <c r="O638" s="40"/>
    </row>
    <row r="639" spans="1:15" s="60" customFormat="1" ht="15.75" customHeight="1">
      <c r="A639" s="40"/>
      <c r="B639" s="59"/>
      <c r="C639" s="59"/>
      <c r="D639" s="59"/>
      <c r="E639" s="46"/>
      <c r="F639" s="46"/>
      <c r="G639" s="46"/>
      <c r="H639" s="46"/>
      <c r="I639" s="46"/>
      <c r="K639" s="40"/>
      <c r="L639" s="40"/>
      <c r="M639" s="40"/>
      <c r="N639" s="40"/>
      <c r="O639" s="40"/>
    </row>
    <row r="640" spans="1:15" s="60" customFormat="1" ht="15.75" customHeight="1">
      <c r="A640" s="40"/>
      <c r="B640" s="59"/>
      <c r="C640" s="59"/>
      <c r="D640" s="59"/>
      <c r="E640" s="46"/>
      <c r="F640" s="46"/>
      <c r="G640" s="46"/>
      <c r="H640" s="46"/>
      <c r="I640" s="46"/>
      <c r="K640" s="40"/>
      <c r="L640" s="40"/>
      <c r="M640" s="40"/>
      <c r="N640" s="40"/>
      <c r="O640" s="40"/>
    </row>
    <row r="641" spans="1:15" s="60" customFormat="1" ht="15.75" customHeight="1">
      <c r="A641" s="40"/>
      <c r="B641" s="59"/>
      <c r="C641" s="59"/>
      <c r="D641" s="59"/>
      <c r="E641" s="46"/>
      <c r="F641" s="46"/>
      <c r="G641" s="46"/>
      <c r="H641" s="46"/>
      <c r="I641" s="46"/>
      <c r="K641" s="40"/>
      <c r="L641" s="40"/>
      <c r="M641" s="40"/>
      <c r="N641" s="40"/>
      <c r="O641" s="40"/>
    </row>
    <row r="642" spans="1:15" s="60" customFormat="1" ht="15.75" customHeight="1">
      <c r="A642" s="40"/>
      <c r="B642" s="59"/>
      <c r="C642" s="59"/>
      <c r="D642" s="59"/>
      <c r="E642" s="46"/>
      <c r="F642" s="46"/>
      <c r="G642" s="46"/>
      <c r="H642" s="46"/>
      <c r="I642" s="46"/>
      <c r="K642" s="40"/>
      <c r="L642" s="40"/>
      <c r="M642" s="40"/>
      <c r="N642" s="40"/>
      <c r="O642" s="40"/>
    </row>
    <row r="643" spans="1:15" s="60" customFormat="1" ht="15.75" customHeight="1">
      <c r="A643" s="40"/>
      <c r="B643" s="59"/>
      <c r="C643" s="59"/>
      <c r="D643" s="59"/>
      <c r="E643" s="46"/>
      <c r="F643" s="46"/>
      <c r="G643" s="46"/>
      <c r="H643" s="46"/>
      <c r="I643" s="46"/>
      <c r="K643" s="40"/>
      <c r="L643" s="40"/>
      <c r="M643" s="40"/>
      <c r="N643" s="40"/>
      <c r="O643" s="40"/>
    </row>
    <row r="644" spans="1:15" s="60" customFormat="1" ht="15.75" customHeight="1">
      <c r="A644" s="40"/>
      <c r="B644" s="59"/>
      <c r="C644" s="59"/>
      <c r="D644" s="59"/>
      <c r="E644" s="46"/>
      <c r="F644" s="46"/>
      <c r="G644" s="46"/>
      <c r="H644" s="46"/>
      <c r="I644" s="46"/>
      <c r="K644" s="40"/>
      <c r="L644" s="40"/>
      <c r="M644" s="40"/>
      <c r="N644" s="40"/>
      <c r="O644" s="40"/>
    </row>
    <row r="645" spans="1:15" s="60" customFormat="1" ht="15.75" customHeight="1">
      <c r="A645" s="40"/>
      <c r="B645" s="59"/>
      <c r="C645" s="59"/>
      <c r="D645" s="59"/>
      <c r="E645" s="46"/>
      <c r="F645" s="46"/>
      <c r="G645" s="46"/>
      <c r="H645" s="46"/>
      <c r="I645" s="46"/>
      <c r="K645" s="40"/>
      <c r="L645" s="40"/>
      <c r="M645" s="40"/>
      <c r="N645" s="40"/>
      <c r="O645" s="40"/>
    </row>
    <row r="646" spans="1:15" s="60" customFormat="1" ht="15.75" customHeight="1">
      <c r="A646" s="40"/>
      <c r="B646" s="59"/>
      <c r="C646" s="59"/>
      <c r="D646" s="59"/>
      <c r="E646" s="46"/>
      <c r="F646" s="46"/>
      <c r="G646" s="46"/>
      <c r="H646" s="46"/>
      <c r="I646" s="46"/>
      <c r="K646" s="40"/>
      <c r="L646" s="40"/>
      <c r="M646" s="40"/>
      <c r="N646" s="40"/>
      <c r="O646" s="40"/>
    </row>
    <row r="647" spans="1:15" s="60" customFormat="1" ht="15.75" customHeight="1">
      <c r="A647" s="40"/>
      <c r="B647" s="59"/>
      <c r="C647" s="59"/>
      <c r="D647" s="59"/>
      <c r="E647" s="46"/>
      <c r="F647" s="46"/>
      <c r="G647" s="46"/>
      <c r="H647" s="46"/>
      <c r="I647" s="46"/>
      <c r="K647" s="40"/>
      <c r="L647" s="40"/>
      <c r="M647" s="40"/>
      <c r="N647" s="40"/>
      <c r="O647" s="40"/>
    </row>
    <row r="648" spans="1:15" s="60" customFormat="1" ht="15.75" customHeight="1">
      <c r="A648" s="40"/>
      <c r="B648" s="59"/>
      <c r="C648" s="59"/>
      <c r="D648" s="59"/>
      <c r="E648" s="46"/>
      <c r="F648" s="46"/>
      <c r="G648" s="46"/>
      <c r="H648" s="46"/>
      <c r="I648" s="46"/>
      <c r="K648" s="40"/>
      <c r="L648" s="40"/>
      <c r="M648" s="40"/>
      <c r="N648" s="40"/>
      <c r="O648" s="40"/>
    </row>
    <row r="649" spans="1:15" s="60" customFormat="1" ht="15.75" customHeight="1">
      <c r="A649" s="40"/>
      <c r="B649" s="59"/>
      <c r="C649" s="59"/>
      <c r="D649" s="59"/>
      <c r="E649" s="46"/>
      <c r="F649" s="46"/>
      <c r="G649" s="46"/>
      <c r="H649" s="46"/>
      <c r="I649" s="46"/>
      <c r="K649" s="40"/>
      <c r="L649" s="40"/>
      <c r="M649" s="40"/>
      <c r="N649" s="40"/>
      <c r="O649" s="40"/>
    </row>
    <row r="650" spans="1:15" s="60" customFormat="1" ht="15.75" customHeight="1">
      <c r="A650" s="40"/>
      <c r="B650" s="59"/>
      <c r="C650" s="59"/>
      <c r="D650" s="59"/>
      <c r="E650" s="46"/>
      <c r="F650" s="46"/>
      <c r="G650" s="46"/>
      <c r="H650" s="46"/>
      <c r="I650" s="46"/>
      <c r="K650" s="40"/>
      <c r="L650" s="40"/>
      <c r="M650" s="40"/>
      <c r="N650" s="40"/>
      <c r="O650" s="40"/>
    </row>
    <row r="651" spans="1:15" s="60" customFormat="1" ht="15.75" customHeight="1">
      <c r="A651" s="40"/>
      <c r="B651" s="59"/>
      <c r="C651" s="59"/>
      <c r="D651" s="59"/>
      <c r="E651" s="46"/>
      <c r="F651" s="46"/>
      <c r="G651" s="46"/>
      <c r="H651" s="46"/>
      <c r="I651" s="46"/>
      <c r="K651" s="40"/>
      <c r="L651" s="40"/>
      <c r="M651" s="40"/>
      <c r="N651" s="40"/>
      <c r="O651" s="40"/>
    </row>
    <row r="652" spans="1:15" s="60" customFormat="1" ht="15.75" customHeight="1">
      <c r="A652" s="40"/>
      <c r="B652" s="59"/>
      <c r="C652" s="59"/>
      <c r="D652" s="59"/>
      <c r="E652" s="46"/>
      <c r="F652" s="46"/>
      <c r="G652" s="46"/>
      <c r="H652" s="46"/>
      <c r="I652" s="46"/>
      <c r="K652" s="40"/>
      <c r="L652" s="40"/>
      <c r="M652" s="40"/>
      <c r="N652" s="40"/>
      <c r="O652" s="40"/>
    </row>
    <row r="653" spans="1:15" s="60" customFormat="1" ht="15.75" customHeight="1">
      <c r="A653" s="40"/>
      <c r="B653" s="59"/>
      <c r="C653" s="59"/>
      <c r="D653" s="59"/>
      <c r="E653" s="46"/>
      <c r="F653" s="46"/>
      <c r="G653" s="46"/>
      <c r="H653" s="46"/>
      <c r="I653" s="46"/>
      <c r="K653" s="40"/>
      <c r="L653" s="40"/>
      <c r="M653" s="40"/>
      <c r="N653" s="40"/>
      <c r="O653" s="40"/>
    </row>
    <row r="654" spans="1:15" s="60" customFormat="1" ht="15.75" customHeight="1">
      <c r="A654" s="40"/>
      <c r="B654" s="59"/>
      <c r="C654" s="59"/>
      <c r="D654" s="59"/>
      <c r="E654" s="46"/>
      <c r="F654" s="46"/>
      <c r="G654" s="46"/>
      <c r="H654" s="46"/>
      <c r="I654" s="46"/>
      <c r="K654" s="40"/>
      <c r="L654" s="40"/>
      <c r="M654" s="40"/>
      <c r="N654" s="40"/>
      <c r="O654" s="40"/>
    </row>
    <row r="655" spans="1:15" s="60" customFormat="1" ht="15.75" customHeight="1">
      <c r="A655" s="40"/>
      <c r="B655" s="59"/>
      <c r="C655" s="59"/>
      <c r="D655" s="59"/>
      <c r="E655" s="46"/>
      <c r="F655" s="46"/>
      <c r="G655" s="46"/>
      <c r="H655" s="46"/>
      <c r="I655" s="46"/>
      <c r="K655" s="40"/>
      <c r="L655" s="40"/>
      <c r="M655" s="40"/>
      <c r="N655" s="40"/>
      <c r="O655" s="40"/>
    </row>
    <row r="656" spans="1:15" s="60" customFormat="1" ht="15.75" customHeight="1">
      <c r="A656" s="40"/>
      <c r="B656" s="59"/>
      <c r="C656" s="59"/>
      <c r="D656" s="59"/>
      <c r="E656" s="46"/>
      <c r="F656" s="46"/>
      <c r="G656" s="46"/>
      <c r="H656" s="46"/>
      <c r="I656" s="46"/>
      <c r="K656" s="40"/>
      <c r="L656" s="40"/>
      <c r="M656" s="40"/>
      <c r="N656" s="40"/>
      <c r="O656" s="40"/>
    </row>
    <row r="657" spans="1:15" s="60" customFormat="1" ht="15.75" customHeight="1">
      <c r="A657" s="40"/>
      <c r="B657" s="59"/>
      <c r="C657" s="59"/>
      <c r="D657" s="59"/>
      <c r="E657" s="46"/>
      <c r="F657" s="46"/>
      <c r="G657" s="46"/>
      <c r="H657" s="46"/>
      <c r="I657" s="46"/>
      <c r="K657" s="40"/>
      <c r="L657" s="40"/>
      <c r="M657" s="40"/>
      <c r="N657" s="40"/>
      <c r="O657" s="40"/>
    </row>
    <row r="658" spans="1:15" s="60" customFormat="1" ht="15.75" customHeight="1">
      <c r="A658" s="40"/>
      <c r="B658" s="59"/>
      <c r="C658" s="59"/>
      <c r="D658" s="59"/>
      <c r="E658" s="46"/>
      <c r="F658" s="46"/>
      <c r="G658" s="46"/>
      <c r="H658" s="46"/>
      <c r="I658" s="46"/>
      <c r="K658" s="40"/>
      <c r="L658" s="40"/>
      <c r="M658" s="40"/>
      <c r="N658" s="40"/>
      <c r="O658" s="40"/>
    </row>
    <row r="659" spans="1:15" s="60" customFormat="1" ht="15.75" customHeight="1">
      <c r="A659" s="40"/>
      <c r="B659" s="59"/>
      <c r="C659" s="59"/>
      <c r="D659" s="59"/>
      <c r="E659" s="46"/>
      <c r="F659" s="46"/>
      <c r="G659" s="46"/>
      <c r="H659" s="46"/>
      <c r="I659" s="46"/>
      <c r="K659" s="40"/>
      <c r="L659" s="40"/>
      <c r="M659" s="40"/>
      <c r="N659" s="40"/>
      <c r="O659" s="40"/>
    </row>
    <row r="660" spans="1:15" s="60" customFormat="1" ht="15.75" customHeight="1">
      <c r="A660" s="40"/>
      <c r="B660" s="59"/>
      <c r="C660" s="59"/>
      <c r="D660" s="59"/>
      <c r="E660" s="46"/>
      <c r="F660" s="46"/>
      <c r="G660" s="46"/>
      <c r="H660" s="46"/>
      <c r="I660" s="46"/>
      <c r="K660" s="40"/>
      <c r="L660" s="40"/>
      <c r="M660" s="40"/>
      <c r="N660" s="40"/>
      <c r="O660" s="40"/>
    </row>
    <row r="661" spans="1:15" s="60" customFormat="1" ht="15.75" customHeight="1">
      <c r="A661" s="40"/>
      <c r="B661" s="59"/>
      <c r="C661" s="59"/>
      <c r="D661" s="59"/>
      <c r="E661" s="46"/>
      <c r="F661" s="46"/>
      <c r="G661" s="46"/>
      <c r="H661" s="46"/>
      <c r="I661" s="46"/>
      <c r="K661" s="40"/>
      <c r="L661" s="40"/>
      <c r="M661" s="40"/>
      <c r="N661" s="40"/>
      <c r="O661" s="40"/>
    </row>
    <row r="662" spans="1:15" s="60" customFormat="1" ht="15.75" customHeight="1">
      <c r="A662" s="40"/>
      <c r="B662" s="59"/>
      <c r="C662" s="59"/>
      <c r="D662" s="59"/>
      <c r="E662" s="46"/>
      <c r="F662" s="46"/>
      <c r="G662" s="46"/>
      <c r="H662" s="46"/>
      <c r="I662" s="46"/>
      <c r="K662" s="40"/>
      <c r="L662" s="40"/>
      <c r="M662" s="40"/>
      <c r="N662" s="40"/>
      <c r="O662" s="40"/>
    </row>
    <row r="663" spans="1:15" s="60" customFormat="1" ht="15.75" customHeight="1">
      <c r="A663" s="40"/>
      <c r="B663" s="59"/>
      <c r="C663" s="59"/>
      <c r="D663" s="59"/>
      <c r="E663" s="46"/>
      <c r="F663" s="46"/>
      <c r="G663" s="46"/>
      <c r="H663" s="46"/>
      <c r="I663" s="46"/>
      <c r="K663" s="40"/>
      <c r="L663" s="40"/>
      <c r="M663" s="40"/>
      <c r="N663" s="40"/>
      <c r="O663" s="40"/>
    </row>
    <row r="664" spans="1:15" s="60" customFormat="1" ht="15.75" customHeight="1">
      <c r="A664" s="40"/>
      <c r="B664" s="59"/>
      <c r="C664" s="59"/>
      <c r="D664" s="59"/>
      <c r="E664" s="46"/>
      <c r="F664" s="46"/>
      <c r="G664" s="46"/>
      <c r="H664" s="46"/>
      <c r="I664" s="46"/>
      <c r="K664" s="40"/>
      <c r="L664" s="40"/>
      <c r="M664" s="40"/>
      <c r="N664" s="40"/>
      <c r="O664" s="40"/>
    </row>
    <row r="665" spans="1:15" s="60" customFormat="1" ht="15.75" customHeight="1">
      <c r="A665" s="40"/>
      <c r="B665" s="59"/>
      <c r="C665" s="59"/>
      <c r="D665" s="59"/>
      <c r="E665" s="46"/>
      <c r="F665" s="46"/>
      <c r="G665" s="46"/>
      <c r="H665" s="46"/>
      <c r="I665" s="46"/>
      <c r="K665" s="40"/>
      <c r="L665" s="40"/>
      <c r="M665" s="40"/>
      <c r="N665" s="40"/>
      <c r="O665" s="40"/>
    </row>
    <row r="666" spans="1:15" s="60" customFormat="1" ht="15.75" customHeight="1">
      <c r="A666" s="40"/>
      <c r="B666" s="59"/>
      <c r="C666" s="59"/>
      <c r="D666" s="59"/>
      <c r="E666" s="46"/>
      <c r="F666" s="46"/>
      <c r="G666" s="46"/>
      <c r="H666" s="46"/>
      <c r="I666" s="46"/>
      <c r="K666" s="40"/>
      <c r="L666" s="40"/>
      <c r="M666" s="40"/>
      <c r="N666" s="40"/>
      <c r="O666" s="40"/>
    </row>
    <row r="667" spans="1:15" s="60" customFormat="1" ht="15.75" customHeight="1">
      <c r="A667" s="40"/>
      <c r="B667" s="59"/>
      <c r="C667" s="59"/>
      <c r="D667" s="59"/>
      <c r="E667" s="46"/>
      <c r="F667" s="46"/>
      <c r="G667" s="46"/>
      <c r="H667" s="46"/>
      <c r="I667" s="46"/>
      <c r="K667" s="40"/>
      <c r="L667" s="40"/>
      <c r="M667" s="40"/>
      <c r="N667" s="40"/>
      <c r="O667" s="40"/>
    </row>
    <row r="668" spans="1:15" s="60" customFormat="1" ht="15.75" customHeight="1">
      <c r="A668" s="40"/>
      <c r="B668" s="59"/>
      <c r="C668" s="59"/>
      <c r="D668" s="59"/>
      <c r="E668" s="46"/>
      <c r="F668" s="46"/>
      <c r="G668" s="46"/>
      <c r="H668" s="46"/>
      <c r="I668" s="46"/>
      <c r="K668" s="40"/>
      <c r="L668" s="40"/>
      <c r="M668" s="40"/>
      <c r="N668" s="40"/>
      <c r="O668" s="40"/>
    </row>
    <row r="669" spans="1:15" s="60" customFormat="1" ht="15.75" customHeight="1">
      <c r="A669" s="40"/>
      <c r="B669" s="59"/>
      <c r="C669" s="59"/>
      <c r="D669" s="59"/>
      <c r="E669" s="46"/>
      <c r="F669" s="46"/>
      <c r="G669" s="46"/>
      <c r="H669" s="46"/>
      <c r="I669" s="46"/>
      <c r="K669" s="40"/>
      <c r="L669" s="40"/>
      <c r="M669" s="40"/>
      <c r="N669" s="40"/>
      <c r="O669" s="40"/>
    </row>
    <row r="670" spans="1:15" s="60" customFormat="1" ht="15.75" customHeight="1">
      <c r="A670" s="40"/>
      <c r="B670" s="59"/>
      <c r="C670" s="59"/>
      <c r="D670" s="59"/>
      <c r="E670" s="46"/>
      <c r="F670" s="46"/>
      <c r="G670" s="46"/>
      <c r="H670" s="46"/>
      <c r="I670" s="46"/>
      <c r="K670" s="40"/>
      <c r="L670" s="40"/>
      <c r="M670" s="40"/>
      <c r="N670" s="40"/>
      <c r="O670" s="40"/>
    </row>
    <row r="671" spans="1:15" s="60" customFormat="1" ht="15.75" customHeight="1">
      <c r="A671" s="40"/>
      <c r="B671" s="59"/>
      <c r="C671" s="59"/>
      <c r="D671" s="59"/>
      <c r="E671" s="46"/>
      <c r="F671" s="46"/>
      <c r="G671" s="46"/>
      <c r="H671" s="46"/>
      <c r="I671" s="46"/>
      <c r="K671" s="40"/>
      <c r="L671" s="40"/>
      <c r="M671" s="40"/>
      <c r="N671" s="40"/>
      <c r="O671" s="40"/>
    </row>
    <row r="672" spans="1:15" s="60" customFormat="1" ht="15.75" customHeight="1">
      <c r="A672" s="40"/>
      <c r="B672" s="59"/>
      <c r="C672" s="59"/>
      <c r="D672" s="59"/>
      <c r="E672" s="46"/>
      <c r="F672" s="46"/>
      <c r="G672" s="46"/>
      <c r="H672" s="46"/>
      <c r="I672" s="46"/>
      <c r="K672" s="40"/>
      <c r="L672" s="40"/>
      <c r="M672" s="40"/>
      <c r="N672" s="40"/>
      <c r="O672" s="40"/>
    </row>
    <row r="673" spans="1:15" s="60" customFormat="1" ht="15.75" customHeight="1">
      <c r="A673" s="40"/>
      <c r="B673" s="59"/>
      <c r="C673" s="59"/>
      <c r="D673" s="59"/>
      <c r="E673" s="46"/>
      <c r="F673" s="46"/>
      <c r="G673" s="46"/>
      <c r="H673" s="46"/>
      <c r="I673" s="46"/>
      <c r="K673" s="40"/>
      <c r="L673" s="40"/>
      <c r="M673" s="40"/>
      <c r="N673" s="40"/>
      <c r="O673" s="40"/>
    </row>
    <row r="674" spans="1:15" s="60" customFormat="1" ht="15.75" customHeight="1">
      <c r="A674" s="40"/>
      <c r="B674" s="59"/>
      <c r="C674" s="59"/>
      <c r="D674" s="59"/>
      <c r="E674" s="46"/>
      <c r="F674" s="46"/>
      <c r="G674" s="46"/>
      <c r="H674" s="46"/>
      <c r="I674" s="46"/>
      <c r="K674" s="40"/>
      <c r="L674" s="40"/>
      <c r="M674" s="40"/>
      <c r="N674" s="40"/>
      <c r="O674" s="40"/>
    </row>
    <row r="675" spans="1:15" s="60" customFormat="1" ht="15.75" customHeight="1">
      <c r="A675" s="40"/>
      <c r="B675" s="59"/>
      <c r="C675" s="59"/>
      <c r="D675" s="59"/>
      <c r="E675" s="46"/>
      <c r="F675" s="46"/>
      <c r="G675" s="46"/>
      <c r="H675" s="46"/>
      <c r="I675" s="46"/>
      <c r="K675" s="40"/>
      <c r="L675" s="40"/>
      <c r="M675" s="40"/>
      <c r="N675" s="40"/>
      <c r="O675" s="40"/>
    </row>
    <row r="676" spans="1:15" s="60" customFormat="1" ht="15.75" customHeight="1">
      <c r="A676" s="40"/>
      <c r="B676" s="59"/>
      <c r="C676" s="59"/>
      <c r="D676" s="59"/>
      <c r="E676" s="46"/>
      <c r="F676" s="46"/>
      <c r="G676" s="46"/>
      <c r="H676" s="46"/>
      <c r="I676" s="46"/>
      <c r="K676" s="40"/>
      <c r="L676" s="40"/>
      <c r="M676" s="40"/>
      <c r="N676" s="40"/>
      <c r="O676" s="40"/>
    </row>
    <row r="677" spans="1:15" s="60" customFormat="1" ht="15.75" customHeight="1">
      <c r="A677" s="40"/>
      <c r="B677" s="59"/>
      <c r="C677" s="59"/>
      <c r="D677" s="59"/>
      <c r="E677" s="46"/>
      <c r="F677" s="46"/>
      <c r="G677" s="46"/>
      <c r="H677" s="46"/>
      <c r="I677" s="46"/>
      <c r="K677" s="40"/>
      <c r="L677" s="40"/>
      <c r="M677" s="40"/>
      <c r="N677" s="40"/>
      <c r="O677" s="40"/>
    </row>
    <row r="678" spans="1:15" s="60" customFormat="1" ht="15.75" customHeight="1">
      <c r="A678" s="40"/>
      <c r="B678" s="59"/>
      <c r="C678" s="59"/>
      <c r="D678" s="59"/>
      <c r="E678" s="46"/>
      <c r="F678" s="46"/>
      <c r="G678" s="46"/>
      <c r="H678" s="46"/>
      <c r="I678" s="46"/>
      <c r="K678" s="40"/>
      <c r="L678" s="40"/>
      <c r="M678" s="40"/>
      <c r="N678" s="40"/>
      <c r="O678" s="40"/>
    </row>
    <row r="679" spans="1:15" s="60" customFormat="1" ht="15.75" customHeight="1">
      <c r="A679" s="40"/>
      <c r="B679" s="59"/>
      <c r="C679" s="59"/>
      <c r="D679" s="59"/>
      <c r="E679" s="46"/>
      <c r="F679" s="46"/>
      <c r="G679" s="46"/>
      <c r="H679" s="46"/>
      <c r="I679" s="46"/>
      <c r="K679" s="40"/>
      <c r="L679" s="40"/>
      <c r="M679" s="40"/>
      <c r="N679" s="40"/>
      <c r="O679" s="40"/>
    </row>
    <row r="680" spans="1:15" s="60" customFormat="1" ht="15.75" customHeight="1">
      <c r="A680" s="40"/>
      <c r="B680" s="59"/>
      <c r="C680" s="59"/>
      <c r="D680" s="59"/>
      <c r="E680" s="46"/>
      <c r="F680" s="46"/>
      <c r="G680" s="46"/>
      <c r="H680" s="46"/>
      <c r="I680" s="46"/>
      <c r="K680" s="40"/>
      <c r="L680" s="40"/>
      <c r="M680" s="40"/>
      <c r="N680" s="40"/>
      <c r="O680" s="40"/>
    </row>
    <row r="681" spans="1:15" s="60" customFormat="1" ht="15.75" customHeight="1">
      <c r="A681" s="40"/>
      <c r="B681" s="59"/>
      <c r="C681" s="59"/>
      <c r="D681" s="59"/>
      <c r="E681" s="46"/>
      <c r="F681" s="46"/>
      <c r="G681" s="46"/>
      <c r="H681" s="46"/>
      <c r="I681" s="46"/>
      <c r="K681" s="40"/>
      <c r="L681" s="40"/>
      <c r="M681" s="40"/>
      <c r="N681" s="40"/>
      <c r="O681" s="40"/>
    </row>
    <row r="682" spans="1:15" s="60" customFormat="1" ht="15.75" customHeight="1">
      <c r="A682" s="40"/>
      <c r="B682" s="59"/>
      <c r="C682" s="59"/>
      <c r="D682" s="59"/>
      <c r="E682" s="46"/>
      <c r="F682" s="46"/>
      <c r="G682" s="46"/>
      <c r="H682" s="46"/>
      <c r="I682" s="46"/>
      <c r="K682" s="40"/>
      <c r="L682" s="40"/>
      <c r="M682" s="40"/>
      <c r="N682" s="40"/>
      <c r="O682" s="40"/>
    </row>
    <row r="683" spans="1:15" s="60" customFormat="1" ht="15.75" customHeight="1">
      <c r="A683" s="40"/>
      <c r="B683" s="59"/>
      <c r="C683" s="59"/>
      <c r="D683" s="59"/>
      <c r="E683" s="46"/>
      <c r="F683" s="46"/>
      <c r="G683" s="46"/>
      <c r="H683" s="46"/>
      <c r="I683" s="46"/>
      <c r="K683" s="40"/>
      <c r="L683" s="40"/>
      <c r="M683" s="40"/>
      <c r="N683" s="40"/>
      <c r="O683" s="40"/>
    </row>
    <row r="684" spans="1:15" s="60" customFormat="1" ht="15.75" customHeight="1">
      <c r="A684" s="40"/>
      <c r="B684" s="59"/>
      <c r="C684" s="59"/>
      <c r="D684" s="59"/>
      <c r="E684" s="46"/>
      <c r="F684" s="46"/>
      <c r="G684" s="46"/>
      <c r="H684" s="46"/>
      <c r="I684" s="46"/>
      <c r="K684" s="40"/>
      <c r="L684" s="40"/>
      <c r="M684" s="40"/>
      <c r="N684" s="40"/>
      <c r="O684" s="40"/>
    </row>
    <row r="685" spans="1:15" s="60" customFormat="1" ht="15.75" customHeight="1">
      <c r="A685" s="40"/>
      <c r="B685" s="59"/>
      <c r="C685" s="59"/>
      <c r="D685" s="59"/>
      <c r="E685" s="46"/>
      <c r="F685" s="46"/>
      <c r="G685" s="46"/>
      <c r="H685" s="46"/>
      <c r="I685" s="46"/>
      <c r="K685" s="40"/>
      <c r="L685" s="40"/>
      <c r="M685" s="40"/>
      <c r="N685" s="40"/>
      <c r="O685" s="40"/>
    </row>
    <row r="686" spans="1:15" s="60" customFormat="1" ht="15.75" customHeight="1">
      <c r="A686" s="40"/>
      <c r="B686" s="59"/>
      <c r="C686" s="59"/>
      <c r="D686" s="59"/>
      <c r="E686" s="46"/>
      <c r="F686" s="46"/>
      <c r="G686" s="46"/>
      <c r="H686" s="46"/>
      <c r="I686" s="46"/>
      <c r="K686" s="40"/>
      <c r="L686" s="40"/>
      <c r="M686" s="40"/>
      <c r="N686" s="40"/>
      <c r="O686" s="40"/>
    </row>
    <row r="687" spans="1:15" s="60" customFormat="1" ht="15.75" customHeight="1">
      <c r="A687" s="40"/>
      <c r="B687" s="59"/>
      <c r="C687" s="59"/>
      <c r="D687" s="59"/>
      <c r="E687" s="46"/>
      <c r="F687" s="46"/>
      <c r="G687" s="46"/>
      <c r="H687" s="46"/>
      <c r="I687" s="46"/>
      <c r="K687" s="40"/>
      <c r="L687" s="40"/>
      <c r="M687" s="40"/>
      <c r="N687" s="40"/>
      <c r="O687" s="40"/>
    </row>
    <row r="688" spans="1:15" s="60" customFormat="1" ht="15.75" customHeight="1">
      <c r="A688" s="40"/>
      <c r="B688" s="59"/>
      <c r="C688" s="59"/>
      <c r="D688" s="59"/>
      <c r="E688" s="46"/>
      <c r="F688" s="46"/>
      <c r="G688" s="46"/>
      <c r="H688" s="46"/>
      <c r="I688" s="46"/>
      <c r="K688" s="40"/>
      <c r="L688" s="40"/>
      <c r="M688" s="40"/>
      <c r="N688" s="40"/>
      <c r="O688" s="40"/>
    </row>
    <row r="689" spans="1:15" s="60" customFormat="1" ht="15.75" customHeight="1">
      <c r="A689" s="40"/>
      <c r="B689" s="59"/>
      <c r="C689" s="59"/>
      <c r="D689" s="59"/>
      <c r="E689" s="46"/>
      <c r="F689" s="46"/>
      <c r="G689" s="46"/>
      <c r="H689" s="46"/>
      <c r="I689" s="46"/>
      <c r="K689" s="40"/>
      <c r="L689" s="40"/>
      <c r="M689" s="40"/>
      <c r="N689" s="40"/>
      <c r="O689" s="40"/>
    </row>
    <row r="690" spans="1:15" s="60" customFormat="1" ht="15.75" customHeight="1">
      <c r="A690" s="40"/>
      <c r="B690" s="59"/>
      <c r="C690" s="59"/>
      <c r="D690" s="59"/>
      <c r="E690" s="46"/>
      <c r="F690" s="46"/>
      <c r="G690" s="46"/>
      <c r="H690" s="46"/>
      <c r="I690" s="46"/>
      <c r="K690" s="40"/>
      <c r="L690" s="40"/>
      <c r="M690" s="40"/>
      <c r="N690" s="40"/>
      <c r="O690" s="40"/>
    </row>
    <row r="691" spans="1:15" s="60" customFormat="1" ht="15.75" customHeight="1">
      <c r="A691" s="40"/>
      <c r="B691" s="59"/>
      <c r="C691" s="59"/>
      <c r="D691" s="59"/>
      <c r="E691" s="46"/>
      <c r="F691" s="46"/>
      <c r="G691" s="46"/>
      <c r="H691" s="46"/>
      <c r="I691" s="46"/>
      <c r="K691" s="40"/>
      <c r="L691" s="40"/>
      <c r="M691" s="40"/>
      <c r="N691" s="40"/>
      <c r="O691" s="40"/>
    </row>
    <row r="692" spans="1:15" s="60" customFormat="1" ht="15.75" customHeight="1">
      <c r="A692" s="40"/>
      <c r="B692" s="59"/>
      <c r="C692" s="59"/>
      <c r="D692" s="59"/>
      <c r="E692" s="46"/>
      <c r="F692" s="46"/>
      <c r="G692" s="46"/>
      <c r="H692" s="46"/>
      <c r="I692" s="46"/>
      <c r="K692" s="40"/>
      <c r="L692" s="40"/>
      <c r="M692" s="40"/>
      <c r="N692" s="40"/>
      <c r="O692" s="40"/>
    </row>
    <row r="693" spans="1:15" s="60" customFormat="1" ht="15.75" customHeight="1">
      <c r="A693" s="40"/>
      <c r="B693" s="59"/>
      <c r="C693" s="59"/>
      <c r="D693" s="59"/>
      <c r="E693" s="46"/>
      <c r="F693" s="46"/>
      <c r="G693" s="46"/>
      <c r="H693" s="46"/>
      <c r="I693" s="46"/>
      <c r="K693" s="40"/>
      <c r="L693" s="40"/>
      <c r="M693" s="40"/>
      <c r="N693" s="40"/>
      <c r="O693" s="40"/>
    </row>
    <row r="694" spans="1:15" s="60" customFormat="1" ht="15.75" customHeight="1">
      <c r="A694" s="40"/>
      <c r="B694" s="59"/>
      <c r="C694" s="59"/>
      <c r="D694" s="59"/>
      <c r="E694" s="46"/>
      <c r="F694" s="46"/>
      <c r="G694" s="46"/>
      <c r="H694" s="46"/>
      <c r="I694" s="46"/>
      <c r="K694" s="40"/>
      <c r="L694" s="40"/>
      <c r="M694" s="40"/>
      <c r="N694" s="40"/>
      <c r="O694" s="40"/>
    </row>
    <row r="695" spans="1:15" s="60" customFormat="1" ht="15.75" customHeight="1">
      <c r="A695" s="40"/>
      <c r="B695" s="59"/>
      <c r="C695" s="59"/>
      <c r="D695" s="59"/>
      <c r="E695" s="46"/>
      <c r="F695" s="46"/>
      <c r="G695" s="46"/>
      <c r="H695" s="46"/>
      <c r="I695" s="46"/>
      <c r="K695" s="40"/>
      <c r="L695" s="40"/>
      <c r="M695" s="40"/>
      <c r="N695" s="40"/>
      <c r="O695" s="40"/>
    </row>
    <row r="696" spans="1:15" s="60" customFormat="1" ht="15.75" customHeight="1">
      <c r="A696" s="40"/>
      <c r="B696" s="59"/>
      <c r="C696" s="59"/>
      <c r="D696" s="59"/>
      <c r="E696" s="46"/>
      <c r="F696" s="46"/>
      <c r="G696" s="46"/>
      <c r="H696" s="46"/>
      <c r="I696" s="46"/>
      <c r="K696" s="40"/>
      <c r="L696" s="40"/>
      <c r="M696" s="40"/>
      <c r="N696" s="40"/>
      <c r="O696" s="40"/>
    </row>
    <row r="697" spans="1:15" s="60" customFormat="1" ht="15.75" customHeight="1">
      <c r="A697" s="40"/>
      <c r="B697" s="59"/>
      <c r="C697" s="59"/>
      <c r="D697" s="59"/>
      <c r="E697" s="46"/>
      <c r="F697" s="46"/>
      <c r="G697" s="46"/>
      <c r="H697" s="46"/>
      <c r="I697" s="46"/>
      <c r="K697" s="40"/>
      <c r="L697" s="40"/>
      <c r="M697" s="40"/>
      <c r="N697" s="40"/>
      <c r="O697" s="40"/>
    </row>
    <row r="698" spans="1:15" s="60" customFormat="1" ht="15.75" customHeight="1">
      <c r="A698" s="40"/>
      <c r="B698" s="59"/>
      <c r="C698" s="59"/>
      <c r="D698" s="59"/>
      <c r="E698" s="46"/>
      <c r="F698" s="46"/>
      <c r="G698" s="46"/>
      <c r="H698" s="46"/>
      <c r="I698" s="46"/>
      <c r="K698" s="40"/>
      <c r="L698" s="40"/>
      <c r="M698" s="40"/>
      <c r="N698" s="40"/>
      <c r="O698" s="40"/>
    </row>
    <row r="699" spans="1:15" s="60" customFormat="1" ht="15.75" customHeight="1">
      <c r="A699" s="40"/>
      <c r="B699" s="59"/>
      <c r="C699" s="59"/>
      <c r="D699" s="59"/>
      <c r="E699" s="46"/>
      <c r="F699" s="46"/>
      <c r="G699" s="46"/>
      <c r="H699" s="46"/>
      <c r="I699" s="46"/>
      <c r="K699" s="40"/>
      <c r="L699" s="40"/>
      <c r="M699" s="40"/>
      <c r="N699" s="40"/>
      <c r="O699" s="40"/>
    </row>
    <row r="700" spans="1:15" s="60" customFormat="1" ht="15.75" customHeight="1">
      <c r="A700" s="40"/>
      <c r="B700" s="59"/>
      <c r="C700" s="59"/>
      <c r="D700" s="59"/>
      <c r="E700" s="46"/>
      <c r="F700" s="46"/>
      <c r="G700" s="46"/>
      <c r="H700" s="46"/>
      <c r="I700" s="46"/>
      <c r="K700" s="40"/>
      <c r="L700" s="40"/>
      <c r="M700" s="40"/>
      <c r="N700" s="40"/>
      <c r="O700" s="40"/>
    </row>
    <row r="701" spans="1:15" s="60" customFormat="1" ht="15.75" customHeight="1">
      <c r="A701" s="40"/>
      <c r="B701" s="59"/>
      <c r="C701" s="59"/>
      <c r="D701" s="59"/>
      <c r="E701" s="46"/>
      <c r="F701" s="46"/>
      <c r="G701" s="46"/>
      <c r="H701" s="46"/>
      <c r="I701" s="46"/>
      <c r="K701" s="40"/>
      <c r="L701" s="40"/>
      <c r="M701" s="40"/>
      <c r="N701" s="40"/>
      <c r="O701" s="40"/>
    </row>
    <row r="702" spans="1:15" s="60" customFormat="1" ht="15.75" customHeight="1">
      <c r="A702" s="40"/>
      <c r="B702" s="59"/>
      <c r="C702" s="59"/>
      <c r="D702" s="59"/>
      <c r="E702" s="46"/>
      <c r="F702" s="46"/>
      <c r="G702" s="46"/>
      <c r="H702" s="46"/>
      <c r="I702" s="46"/>
      <c r="K702" s="40"/>
      <c r="L702" s="40"/>
      <c r="M702" s="40"/>
      <c r="N702" s="40"/>
      <c r="O702" s="40"/>
    </row>
    <row r="703" spans="1:15" s="60" customFormat="1" ht="15.75" customHeight="1">
      <c r="A703" s="40"/>
      <c r="B703" s="59"/>
      <c r="C703" s="59"/>
      <c r="D703" s="59"/>
      <c r="E703" s="46"/>
      <c r="F703" s="46"/>
      <c r="G703" s="46"/>
      <c r="H703" s="46"/>
      <c r="I703" s="46"/>
      <c r="K703" s="40"/>
      <c r="L703" s="40"/>
      <c r="M703" s="40"/>
      <c r="N703" s="40"/>
      <c r="O703" s="40"/>
    </row>
    <row r="704" spans="1:15" s="60" customFormat="1" ht="15.75" customHeight="1">
      <c r="A704" s="40"/>
      <c r="B704" s="59"/>
      <c r="C704" s="59"/>
      <c r="D704" s="59"/>
      <c r="E704" s="46"/>
      <c r="F704" s="46"/>
      <c r="G704" s="46"/>
      <c r="H704" s="46"/>
      <c r="I704" s="46"/>
      <c r="K704" s="40"/>
      <c r="L704" s="40"/>
      <c r="M704" s="40"/>
      <c r="N704" s="40"/>
      <c r="O704" s="40"/>
    </row>
    <row r="705" spans="1:15" s="60" customFormat="1" ht="15.75" customHeight="1">
      <c r="A705" s="40"/>
      <c r="B705" s="59"/>
      <c r="C705" s="59"/>
      <c r="D705" s="59"/>
      <c r="E705" s="46"/>
      <c r="F705" s="46"/>
      <c r="G705" s="46"/>
      <c r="H705" s="46"/>
      <c r="I705" s="46"/>
      <c r="K705" s="40"/>
      <c r="L705" s="40"/>
      <c r="M705" s="40"/>
      <c r="N705" s="40"/>
      <c r="O705" s="40"/>
    </row>
    <row r="706" spans="1:15" s="60" customFormat="1" ht="15.75" customHeight="1">
      <c r="A706" s="40"/>
      <c r="B706" s="59"/>
      <c r="C706" s="59"/>
      <c r="D706" s="59"/>
      <c r="E706" s="46"/>
      <c r="F706" s="46"/>
      <c r="G706" s="46"/>
      <c r="H706" s="46"/>
      <c r="I706" s="46"/>
      <c r="K706" s="40"/>
      <c r="L706" s="40"/>
      <c r="M706" s="40"/>
      <c r="N706" s="40"/>
      <c r="O706" s="40"/>
    </row>
    <row r="707" spans="1:15" s="60" customFormat="1" ht="15.75" customHeight="1">
      <c r="A707" s="40"/>
      <c r="B707" s="59"/>
      <c r="C707" s="59"/>
      <c r="D707" s="59"/>
      <c r="E707" s="46"/>
      <c r="F707" s="46"/>
      <c r="G707" s="46"/>
      <c r="H707" s="46"/>
      <c r="I707" s="46"/>
      <c r="K707" s="40"/>
      <c r="L707" s="40"/>
      <c r="M707" s="40"/>
      <c r="N707" s="40"/>
      <c r="O707" s="40"/>
    </row>
    <row r="708" spans="1:15" s="60" customFormat="1" ht="15.75" customHeight="1">
      <c r="A708" s="40"/>
      <c r="B708" s="59"/>
      <c r="C708" s="59"/>
      <c r="D708" s="59"/>
      <c r="E708" s="46"/>
      <c r="F708" s="46"/>
      <c r="G708" s="46"/>
      <c r="H708" s="46"/>
      <c r="I708" s="46"/>
      <c r="K708" s="40"/>
      <c r="L708" s="40"/>
      <c r="M708" s="40"/>
      <c r="N708" s="40"/>
      <c r="O708" s="40"/>
    </row>
    <row r="709" spans="1:15" s="60" customFormat="1" ht="15.75" customHeight="1">
      <c r="A709" s="40"/>
      <c r="B709" s="59"/>
      <c r="C709" s="59"/>
      <c r="D709" s="59"/>
      <c r="E709" s="46"/>
      <c r="F709" s="46"/>
      <c r="G709" s="46"/>
      <c r="H709" s="46"/>
      <c r="I709" s="46"/>
      <c r="K709" s="40"/>
      <c r="L709" s="40"/>
      <c r="M709" s="40"/>
      <c r="N709" s="40"/>
      <c r="O709" s="40"/>
    </row>
    <row r="710" spans="1:15" s="60" customFormat="1" ht="15.75" customHeight="1">
      <c r="A710" s="40"/>
      <c r="B710" s="59"/>
      <c r="C710" s="59"/>
      <c r="D710" s="59"/>
      <c r="E710" s="46"/>
      <c r="F710" s="46"/>
      <c r="G710" s="46"/>
      <c r="H710" s="46"/>
      <c r="I710" s="46"/>
      <c r="K710" s="40"/>
      <c r="L710" s="40"/>
      <c r="M710" s="40"/>
      <c r="N710" s="40"/>
      <c r="O710" s="40"/>
    </row>
    <row r="711" spans="1:15" s="60" customFormat="1" ht="15.75" customHeight="1">
      <c r="A711" s="40"/>
      <c r="B711" s="59"/>
      <c r="C711" s="59"/>
      <c r="D711" s="59"/>
      <c r="E711" s="46"/>
      <c r="F711" s="46"/>
      <c r="G711" s="46"/>
      <c r="H711" s="46"/>
      <c r="I711" s="46"/>
      <c r="K711" s="40"/>
      <c r="L711" s="40"/>
      <c r="M711" s="40"/>
      <c r="N711" s="40"/>
      <c r="O711" s="40"/>
    </row>
    <row r="712" spans="1:15" s="60" customFormat="1" ht="15.75" customHeight="1">
      <c r="A712" s="40"/>
      <c r="B712" s="59"/>
      <c r="C712" s="59"/>
      <c r="D712" s="59"/>
      <c r="E712" s="46"/>
      <c r="F712" s="46"/>
      <c r="G712" s="46"/>
      <c r="H712" s="46"/>
      <c r="I712" s="46"/>
      <c r="K712" s="40"/>
      <c r="L712" s="40"/>
      <c r="M712" s="40"/>
      <c r="N712" s="40"/>
      <c r="O712" s="40"/>
    </row>
    <row r="713" spans="1:15" s="60" customFormat="1" ht="15.75" customHeight="1">
      <c r="A713" s="40"/>
      <c r="B713" s="59"/>
      <c r="C713" s="59"/>
      <c r="D713" s="59"/>
      <c r="E713" s="46"/>
      <c r="F713" s="46"/>
      <c r="G713" s="46"/>
      <c r="H713" s="46"/>
      <c r="I713" s="46"/>
      <c r="K713" s="40"/>
      <c r="L713" s="40"/>
      <c r="M713" s="40"/>
      <c r="N713" s="40"/>
      <c r="O713" s="40"/>
    </row>
    <row r="714" spans="1:15" s="60" customFormat="1" ht="15.75" customHeight="1">
      <c r="A714" s="40"/>
      <c r="B714" s="59"/>
      <c r="C714" s="59"/>
      <c r="D714" s="59"/>
      <c r="E714" s="46"/>
      <c r="F714" s="46"/>
      <c r="G714" s="46"/>
      <c r="H714" s="46"/>
      <c r="I714" s="46"/>
      <c r="K714" s="40"/>
      <c r="L714" s="40"/>
      <c r="M714" s="40"/>
      <c r="N714" s="40"/>
      <c r="O714" s="40"/>
    </row>
    <row r="715" spans="1:15" s="60" customFormat="1" ht="15.75" customHeight="1">
      <c r="A715" s="40"/>
      <c r="B715" s="59"/>
      <c r="C715" s="59"/>
      <c r="D715" s="59"/>
      <c r="E715" s="46"/>
      <c r="F715" s="46"/>
      <c r="G715" s="46"/>
      <c r="H715" s="46"/>
      <c r="I715" s="46"/>
      <c r="K715" s="40"/>
      <c r="L715" s="40"/>
      <c r="M715" s="40"/>
      <c r="N715" s="40"/>
      <c r="O715" s="40"/>
    </row>
    <row r="716" spans="1:15" s="60" customFormat="1" ht="15.75" customHeight="1">
      <c r="A716" s="40"/>
      <c r="B716" s="59"/>
      <c r="C716" s="59"/>
      <c r="D716" s="59"/>
      <c r="E716" s="46"/>
      <c r="F716" s="46"/>
      <c r="G716" s="46"/>
      <c r="H716" s="46"/>
      <c r="I716" s="46"/>
      <c r="K716" s="40"/>
      <c r="L716" s="40"/>
      <c r="M716" s="40"/>
      <c r="N716" s="40"/>
      <c r="O716" s="40"/>
    </row>
    <row r="717" spans="1:15" s="60" customFormat="1" ht="15.75" customHeight="1">
      <c r="A717" s="40"/>
      <c r="B717" s="59"/>
      <c r="C717" s="59"/>
      <c r="D717" s="59"/>
      <c r="E717" s="46"/>
      <c r="F717" s="46"/>
      <c r="G717" s="46"/>
      <c r="H717" s="46"/>
      <c r="I717" s="46"/>
      <c r="K717" s="40"/>
      <c r="L717" s="40"/>
      <c r="M717" s="40"/>
      <c r="N717" s="40"/>
      <c r="O717" s="40"/>
    </row>
    <row r="718" spans="1:15" s="60" customFormat="1" ht="15.75" customHeight="1">
      <c r="A718" s="40"/>
      <c r="B718" s="59"/>
      <c r="C718" s="59"/>
      <c r="D718" s="59"/>
      <c r="E718" s="46"/>
      <c r="F718" s="46"/>
      <c r="G718" s="46"/>
      <c r="H718" s="46"/>
      <c r="I718" s="46"/>
      <c r="K718" s="40"/>
      <c r="L718" s="40"/>
      <c r="M718" s="40"/>
      <c r="N718" s="40"/>
      <c r="O718" s="40"/>
    </row>
    <row r="719" spans="1:15" s="60" customFormat="1" ht="15.75" customHeight="1">
      <c r="A719" s="40"/>
      <c r="B719" s="59"/>
      <c r="C719" s="59"/>
      <c r="D719" s="59"/>
      <c r="E719" s="46"/>
      <c r="F719" s="46"/>
      <c r="G719" s="46"/>
      <c r="H719" s="46"/>
      <c r="I719" s="46"/>
      <c r="K719" s="40"/>
      <c r="L719" s="40"/>
      <c r="M719" s="40"/>
      <c r="N719" s="40"/>
      <c r="O719" s="40"/>
    </row>
    <row r="720" spans="1:15" s="60" customFormat="1" ht="15.75" customHeight="1">
      <c r="A720" s="40"/>
      <c r="B720" s="59"/>
      <c r="C720" s="59"/>
      <c r="D720" s="59"/>
      <c r="E720" s="46"/>
      <c r="F720" s="46"/>
      <c r="G720" s="46"/>
      <c r="H720" s="46"/>
      <c r="I720" s="46"/>
      <c r="K720" s="40"/>
      <c r="L720" s="40"/>
      <c r="M720" s="40"/>
      <c r="N720" s="40"/>
      <c r="O720" s="40"/>
    </row>
    <row r="721" spans="1:15" s="60" customFormat="1" ht="15.75" customHeight="1">
      <c r="A721" s="40"/>
      <c r="B721" s="59"/>
      <c r="C721" s="59"/>
      <c r="D721" s="59"/>
      <c r="E721" s="46"/>
      <c r="F721" s="46"/>
      <c r="G721" s="46"/>
      <c r="H721" s="46"/>
      <c r="I721" s="46"/>
      <c r="K721" s="40"/>
      <c r="L721" s="40"/>
      <c r="M721" s="40"/>
      <c r="N721" s="40"/>
      <c r="O721" s="40"/>
    </row>
    <row r="722" spans="1:15" s="60" customFormat="1" ht="15.75" customHeight="1">
      <c r="A722" s="40"/>
      <c r="B722" s="59"/>
      <c r="C722" s="59"/>
      <c r="D722" s="59"/>
      <c r="E722" s="46"/>
      <c r="F722" s="46"/>
      <c r="G722" s="46"/>
      <c r="H722" s="46"/>
      <c r="I722" s="46"/>
      <c r="K722" s="40"/>
      <c r="L722" s="40"/>
      <c r="M722" s="40"/>
      <c r="N722" s="40"/>
      <c r="O722" s="40"/>
    </row>
    <row r="723" spans="1:15" s="60" customFormat="1" ht="15.75" customHeight="1">
      <c r="A723" s="40"/>
      <c r="B723" s="59"/>
      <c r="C723" s="59"/>
      <c r="D723" s="59"/>
      <c r="E723" s="46"/>
      <c r="F723" s="46"/>
      <c r="G723" s="46"/>
      <c r="H723" s="46"/>
      <c r="I723" s="46"/>
      <c r="K723" s="40"/>
      <c r="L723" s="40"/>
      <c r="M723" s="40"/>
      <c r="N723" s="40"/>
      <c r="O723" s="40"/>
    </row>
    <row r="724" spans="1:15" s="60" customFormat="1" ht="15.75" customHeight="1">
      <c r="A724" s="40"/>
      <c r="B724" s="59"/>
      <c r="C724" s="59"/>
      <c r="D724" s="59"/>
      <c r="E724" s="46"/>
      <c r="F724" s="46"/>
      <c r="G724" s="46"/>
      <c r="H724" s="46"/>
      <c r="I724" s="46"/>
      <c r="K724" s="40"/>
      <c r="L724" s="40"/>
      <c r="M724" s="40"/>
      <c r="N724" s="40"/>
      <c r="O724" s="40"/>
    </row>
    <row r="725" spans="1:15" s="60" customFormat="1" ht="15.75" customHeight="1">
      <c r="A725" s="40"/>
      <c r="B725" s="59"/>
      <c r="C725" s="59"/>
      <c r="D725" s="59"/>
      <c r="E725" s="46"/>
      <c r="F725" s="46"/>
      <c r="G725" s="46"/>
      <c r="H725" s="46"/>
      <c r="I725" s="46"/>
      <c r="K725" s="40"/>
      <c r="L725" s="40"/>
      <c r="M725" s="40"/>
      <c r="N725" s="40"/>
      <c r="O725" s="40"/>
    </row>
    <row r="726" spans="1:15" s="60" customFormat="1" ht="15.75" customHeight="1">
      <c r="A726" s="40"/>
      <c r="B726" s="59"/>
      <c r="C726" s="59"/>
      <c r="D726" s="59"/>
      <c r="E726" s="46"/>
      <c r="F726" s="46"/>
      <c r="G726" s="46"/>
      <c r="H726" s="46"/>
      <c r="I726" s="46"/>
      <c r="K726" s="40"/>
      <c r="L726" s="40"/>
      <c r="M726" s="40"/>
      <c r="N726" s="40"/>
      <c r="O726" s="40"/>
    </row>
    <row r="727" spans="1:15" s="60" customFormat="1" ht="15.75" customHeight="1">
      <c r="A727" s="40"/>
      <c r="B727" s="59"/>
      <c r="C727" s="59"/>
      <c r="D727" s="59"/>
      <c r="E727" s="46"/>
      <c r="F727" s="46"/>
      <c r="G727" s="46"/>
      <c r="H727" s="46"/>
      <c r="I727" s="46"/>
      <c r="K727" s="40"/>
      <c r="L727" s="40"/>
      <c r="M727" s="40"/>
      <c r="N727" s="40"/>
      <c r="O727" s="40"/>
    </row>
    <row r="728" spans="1:15" s="60" customFormat="1" ht="15.75" customHeight="1">
      <c r="A728" s="40"/>
      <c r="B728" s="59"/>
      <c r="C728" s="59"/>
      <c r="D728" s="59"/>
      <c r="E728" s="46"/>
      <c r="F728" s="46"/>
      <c r="G728" s="46"/>
      <c r="H728" s="46"/>
      <c r="I728" s="46"/>
      <c r="K728" s="40"/>
      <c r="L728" s="40"/>
      <c r="M728" s="40"/>
      <c r="N728" s="40"/>
      <c r="O728" s="40"/>
    </row>
    <row r="729" spans="1:15" s="60" customFormat="1" ht="15.75" customHeight="1">
      <c r="A729" s="40"/>
      <c r="B729" s="59"/>
      <c r="C729" s="59"/>
      <c r="D729" s="59"/>
      <c r="E729" s="46"/>
      <c r="F729" s="46"/>
      <c r="G729" s="46"/>
      <c r="H729" s="46"/>
      <c r="I729" s="46"/>
      <c r="K729" s="40"/>
      <c r="L729" s="40"/>
      <c r="M729" s="40"/>
      <c r="N729" s="40"/>
      <c r="O729" s="40"/>
    </row>
    <row r="730" spans="1:15" s="60" customFormat="1" ht="15.75" customHeight="1">
      <c r="A730" s="40"/>
      <c r="B730" s="59"/>
      <c r="C730" s="59"/>
      <c r="D730" s="59"/>
      <c r="E730" s="46"/>
      <c r="F730" s="46"/>
      <c r="G730" s="46"/>
      <c r="H730" s="46"/>
      <c r="I730" s="46"/>
      <c r="K730" s="40"/>
      <c r="L730" s="40"/>
      <c r="M730" s="40"/>
      <c r="N730" s="40"/>
      <c r="O730" s="40"/>
    </row>
    <row r="731" spans="1:15" s="60" customFormat="1" ht="15.75" customHeight="1">
      <c r="A731" s="40"/>
      <c r="B731" s="59"/>
      <c r="C731" s="59"/>
      <c r="D731" s="59"/>
      <c r="E731" s="46"/>
      <c r="F731" s="46"/>
      <c r="G731" s="46"/>
      <c r="H731" s="46"/>
      <c r="I731" s="46"/>
      <c r="K731" s="40"/>
      <c r="L731" s="40"/>
      <c r="M731" s="40"/>
      <c r="N731" s="40"/>
      <c r="O731" s="40"/>
    </row>
    <row r="732" spans="1:15" s="60" customFormat="1" ht="15.75" customHeight="1">
      <c r="A732" s="40"/>
      <c r="B732" s="59"/>
      <c r="C732" s="59"/>
      <c r="D732" s="59"/>
      <c r="E732" s="46"/>
      <c r="F732" s="46"/>
      <c r="G732" s="46"/>
      <c r="H732" s="46"/>
      <c r="I732" s="46"/>
      <c r="K732" s="40"/>
      <c r="L732" s="40"/>
      <c r="M732" s="40"/>
      <c r="N732" s="40"/>
      <c r="O732" s="40"/>
    </row>
    <row r="733" spans="1:15" s="60" customFormat="1" ht="15.75" customHeight="1">
      <c r="A733" s="40"/>
      <c r="B733" s="59"/>
      <c r="C733" s="59"/>
      <c r="D733" s="59"/>
      <c r="E733" s="46"/>
      <c r="F733" s="46"/>
      <c r="G733" s="46"/>
      <c r="H733" s="46"/>
      <c r="I733" s="46"/>
      <c r="K733" s="40"/>
      <c r="L733" s="40"/>
      <c r="M733" s="40"/>
      <c r="N733" s="40"/>
      <c r="O733" s="40"/>
    </row>
    <row r="734" spans="1:15" s="60" customFormat="1" ht="15.75" customHeight="1">
      <c r="A734" s="40"/>
      <c r="B734" s="59"/>
      <c r="C734" s="59"/>
      <c r="D734" s="59"/>
      <c r="E734" s="46"/>
      <c r="F734" s="46"/>
      <c r="G734" s="46"/>
      <c r="H734" s="46"/>
      <c r="I734" s="46"/>
      <c r="K734" s="40"/>
      <c r="L734" s="40"/>
      <c r="M734" s="40"/>
      <c r="N734" s="40"/>
      <c r="O734" s="40"/>
    </row>
    <row r="735" spans="1:15" s="60" customFormat="1" ht="15.75" customHeight="1">
      <c r="A735" s="40"/>
      <c r="B735" s="59"/>
      <c r="C735" s="59"/>
      <c r="D735" s="59"/>
      <c r="E735" s="46"/>
      <c r="F735" s="46"/>
      <c r="G735" s="46"/>
      <c r="H735" s="46"/>
      <c r="I735" s="46"/>
      <c r="K735" s="40"/>
      <c r="L735" s="40"/>
      <c r="M735" s="40"/>
      <c r="N735" s="40"/>
      <c r="O735" s="40"/>
    </row>
    <row r="736" spans="1:15" s="60" customFormat="1" ht="15.75" customHeight="1">
      <c r="A736" s="40"/>
      <c r="B736" s="59"/>
      <c r="C736" s="59"/>
      <c r="D736" s="59"/>
      <c r="E736" s="46"/>
      <c r="F736" s="46"/>
      <c r="G736" s="46"/>
      <c r="H736" s="46"/>
      <c r="I736" s="46"/>
      <c r="K736" s="40"/>
      <c r="L736" s="40"/>
      <c r="M736" s="40"/>
      <c r="N736" s="40"/>
      <c r="O736" s="40"/>
    </row>
    <row r="737" spans="1:15" s="60" customFormat="1" ht="15.75" customHeight="1">
      <c r="A737" s="40"/>
      <c r="B737" s="59"/>
      <c r="C737" s="59"/>
      <c r="D737" s="59"/>
      <c r="E737" s="46"/>
      <c r="F737" s="46"/>
      <c r="G737" s="46"/>
      <c r="H737" s="46"/>
      <c r="I737" s="46"/>
      <c r="K737" s="40"/>
      <c r="L737" s="40"/>
      <c r="M737" s="40"/>
      <c r="N737" s="40"/>
      <c r="O737" s="40"/>
    </row>
    <row r="738" spans="1:15" s="60" customFormat="1" ht="15.75" customHeight="1">
      <c r="A738" s="40"/>
      <c r="B738" s="59"/>
      <c r="C738" s="59"/>
      <c r="D738" s="59"/>
      <c r="E738" s="46"/>
      <c r="F738" s="46"/>
      <c r="G738" s="46"/>
      <c r="H738" s="46"/>
      <c r="I738" s="46"/>
      <c r="K738" s="40"/>
      <c r="L738" s="40"/>
      <c r="M738" s="40"/>
      <c r="N738" s="40"/>
      <c r="O738" s="40"/>
    </row>
    <row r="739" spans="1:15" s="60" customFormat="1" ht="15.75" customHeight="1">
      <c r="A739" s="40"/>
      <c r="B739" s="59"/>
      <c r="C739" s="59"/>
      <c r="D739" s="59"/>
      <c r="E739" s="46"/>
      <c r="F739" s="46"/>
      <c r="G739" s="46"/>
      <c r="H739" s="46"/>
      <c r="I739" s="46"/>
      <c r="K739" s="40"/>
      <c r="L739" s="40"/>
      <c r="M739" s="40"/>
      <c r="N739" s="40"/>
      <c r="O739" s="40"/>
    </row>
    <row r="740" spans="1:15" s="60" customFormat="1" ht="15.75" customHeight="1">
      <c r="A740" s="40"/>
      <c r="B740" s="59"/>
      <c r="C740" s="59"/>
      <c r="D740" s="59"/>
      <c r="E740" s="46"/>
      <c r="F740" s="46"/>
      <c r="G740" s="46"/>
      <c r="H740" s="46"/>
      <c r="I740" s="46"/>
      <c r="K740" s="40"/>
      <c r="L740" s="40"/>
      <c r="M740" s="40"/>
      <c r="N740" s="40"/>
      <c r="O740" s="40"/>
    </row>
    <row r="741" spans="1:15" s="60" customFormat="1" ht="15.75" customHeight="1">
      <c r="A741" s="40"/>
      <c r="B741" s="59"/>
      <c r="C741" s="59"/>
      <c r="D741" s="59"/>
      <c r="E741" s="46"/>
      <c r="F741" s="46"/>
      <c r="G741" s="46"/>
      <c r="H741" s="46"/>
      <c r="I741" s="46"/>
      <c r="K741" s="40"/>
      <c r="L741" s="40"/>
      <c r="M741" s="40"/>
      <c r="N741" s="40"/>
      <c r="O741" s="40"/>
    </row>
    <row r="742" spans="1:15" s="60" customFormat="1" ht="15.75" customHeight="1">
      <c r="A742" s="40"/>
      <c r="B742" s="59"/>
      <c r="C742" s="59"/>
      <c r="D742" s="59"/>
      <c r="E742" s="46"/>
      <c r="F742" s="46"/>
      <c r="G742" s="46"/>
      <c r="H742" s="46"/>
      <c r="I742" s="46"/>
      <c r="K742" s="40"/>
      <c r="L742" s="40"/>
      <c r="M742" s="40"/>
      <c r="N742" s="40"/>
      <c r="O742" s="40"/>
    </row>
    <row r="743" spans="1:15" s="60" customFormat="1" ht="15.75" customHeight="1">
      <c r="A743" s="40"/>
      <c r="B743" s="59"/>
      <c r="C743" s="59"/>
      <c r="D743" s="59"/>
      <c r="E743" s="46"/>
      <c r="F743" s="46"/>
      <c r="G743" s="46"/>
      <c r="H743" s="46"/>
      <c r="I743" s="46"/>
      <c r="K743" s="40"/>
      <c r="L743" s="40"/>
      <c r="M743" s="40"/>
      <c r="N743" s="40"/>
      <c r="O743" s="40"/>
    </row>
    <row r="744" spans="1:15" s="60" customFormat="1" ht="15.75" customHeight="1">
      <c r="A744" s="40"/>
      <c r="B744" s="59"/>
      <c r="C744" s="59"/>
      <c r="D744" s="59"/>
      <c r="E744" s="46"/>
      <c r="F744" s="46"/>
      <c r="G744" s="46"/>
      <c r="H744" s="46"/>
      <c r="I744" s="46"/>
      <c r="K744" s="40"/>
      <c r="L744" s="40"/>
      <c r="M744" s="40"/>
      <c r="N744" s="40"/>
      <c r="O744" s="40"/>
    </row>
    <row r="745" spans="1:15" s="60" customFormat="1" ht="15.75" customHeight="1">
      <c r="A745" s="40"/>
      <c r="B745" s="59"/>
      <c r="C745" s="59"/>
      <c r="D745" s="59"/>
      <c r="E745" s="46"/>
      <c r="F745" s="46"/>
      <c r="G745" s="46"/>
      <c r="H745" s="46"/>
      <c r="I745" s="46"/>
      <c r="K745" s="40"/>
      <c r="L745" s="40"/>
      <c r="M745" s="40"/>
      <c r="N745" s="40"/>
      <c r="O745" s="40"/>
    </row>
    <row r="746" spans="1:15" s="60" customFormat="1" ht="15.75" customHeight="1">
      <c r="A746" s="40"/>
      <c r="B746" s="59"/>
      <c r="C746" s="59"/>
      <c r="D746" s="59"/>
      <c r="E746" s="46"/>
      <c r="F746" s="46"/>
      <c r="G746" s="46"/>
      <c r="H746" s="46"/>
      <c r="I746" s="46"/>
      <c r="K746" s="40"/>
      <c r="L746" s="40"/>
      <c r="M746" s="40"/>
      <c r="N746" s="40"/>
      <c r="O746" s="40"/>
    </row>
    <row r="747" spans="1:15" s="60" customFormat="1" ht="15.75" customHeight="1">
      <c r="A747" s="40"/>
      <c r="B747" s="59"/>
      <c r="C747" s="59"/>
      <c r="D747" s="59"/>
      <c r="E747" s="46"/>
      <c r="F747" s="46"/>
      <c r="G747" s="46"/>
      <c r="H747" s="46"/>
      <c r="I747" s="46"/>
      <c r="K747" s="40"/>
      <c r="L747" s="40"/>
      <c r="M747" s="40"/>
      <c r="N747" s="40"/>
      <c r="O747" s="40"/>
    </row>
    <row r="748" spans="1:15" s="60" customFormat="1" ht="15.75" customHeight="1">
      <c r="A748" s="40"/>
      <c r="B748" s="59"/>
      <c r="C748" s="59"/>
      <c r="D748" s="59"/>
      <c r="E748" s="46"/>
      <c r="F748" s="46"/>
      <c r="G748" s="46"/>
      <c r="H748" s="46"/>
      <c r="I748" s="46"/>
      <c r="K748" s="40"/>
      <c r="L748" s="40"/>
      <c r="M748" s="40"/>
      <c r="N748" s="40"/>
      <c r="O748" s="40"/>
    </row>
    <row r="749" spans="1:15" s="60" customFormat="1" ht="15.75" customHeight="1">
      <c r="A749" s="40"/>
      <c r="B749" s="59"/>
      <c r="C749" s="59"/>
      <c r="D749" s="59"/>
      <c r="E749" s="46"/>
      <c r="F749" s="46"/>
      <c r="G749" s="46"/>
      <c r="H749" s="46"/>
      <c r="I749" s="46"/>
      <c r="K749" s="40"/>
      <c r="L749" s="40"/>
      <c r="M749" s="40"/>
      <c r="N749" s="40"/>
      <c r="O749" s="40"/>
    </row>
    <row r="750" spans="1:15" s="60" customFormat="1" ht="15.75" customHeight="1">
      <c r="A750" s="40"/>
      <c r="B750" s="59"/>
      <c r="C750" s="59"/>
      <c r="D750" s="59"/>
      <c r="E750" s="46"/>
      <c r="F750" s="46"/>
      <c r="G750" s="46"/>
      <c r="H750" s="46"/>
      <c r="I750" s="46"/>
      <c r="K750" s="40"/>
      <c r="L750" s="40"/>
      <c r="M750" s="40"/>
      <c r="N750" s="40"/>
      <c r="O750" s="40"/>
    </row>
    <row r="751" spans="1:15" s="60" customFormat="1" ht="15.75" customHeight="1">
      <c r="A751" s="40"/>
      <c r="B751" s="59"/>
      <c r="C751" s="59"/>
      <c r="D751" s="59"/>
      <c r="E751" s="46"/>
      <c r="F751" s="46"/>
      <c r="G751" s="46"/>
      <c r="H751" s="46"/>
      <c r="I751" s="46"/>
      <c r="K751" s="40"/>
      <c r="L751" s="40"/>
      <c r="M751" s="40"/>
      <c r="N751" s="40"/>
      <c r="O751" s="40"/>
    </row>
    <row r="752" spans="1:15" s="60" customFormat="1" ht="15.75" customHeight="1">
      <c r="A752" s="40"/>
      <c r="B752" s="59"/>
      <c r="C752" s="59"/>
      <c r="D752" s="59"/>
      <c r="E752" s="46"/>
      <c r="F752" s="46"/>
      <c r="G752" s="46"/>
      <c r="H752" s="46"/>
      <c r="I752" s="46"/>
      <c r="K752" s="40"/>
      <c r="L752" s="40"/>
      <c r="M752" s="40"/>
      <c r="N752" s="40"/>
      <c r="O752" s="40"/>
    </row>
    <row r="753" spans="1:15" s="60" customFormat="1" ht="15.75" customHeight="1">
      <c r="A753" s="40"/>
      <c r="B753" s="59"/>
      <c r="C753" s="59"/>
      <c r="D753" s="59"/>
      <c r="E753" s="46"/>
      <c r="F753" s="46"/>
      <c r="G753" s="46"/>
      <c r="H753" s="46"/>
      <c r="I753" s="46"/>
      <c r="K753" s="40"/>
      <c r="L753" s="40"/>
      <c r="M753" s="40"/>
      <c r="N753" s="40"/>
      <c r="O753" s="40"/>
    </row>
    <row r="754" spans="1:15" s="60" customFormat="1" ht="15.75" customHeight="1">
      <c r="A754" s="40"/>
      <c r="B754" s="59"/>
      <c r="C754" s="59"/>
      <c r="D754" s="59"/>
      <c r="E754" s="46"/>
      <c r="F754" s="46"/>
      <c r="G754" s="46"/>
      <c r="H754" s="46"/>
      <c r="I754" s="46"/>
      <c r="K754" s="40"/>
      <c r="L754" s="40"/>
      <c r="M754" s="40"/>
      <c r="N754" s="40"/>
      <c r="O754" s="40"/>
    </row>
    <row r="755" spans="1:15" s="60" customFormat="1" ht="15.75" customHeight="1">
      <c r="A755" s="40"/>
      <c r="B755" s="59"/>
      <c r="C755" s="59"/>
      <c r="D755" s="59"/>
      <c r="E755" s="46"/>
      <c r="F755" s="46"/>
      <c r="G755" s="46"/>
      <c r="H755" s="46"/>
      <c r="I755" s="46"/>
      <c r="K755" s="40"/>
      <c r="L755" s="40"/>
      <c r="M755" s="40"/>
      <c r="N755" s="40"/>
      <c r="O755" s="40"/>
    </row>
    <row r="756" spans="1:15" s="60" customFormat="1" ht="15.75" customHeight="1">
      <c r="A756" s="40"/>
      <c r="B756" s="59"/>
      <c r="C756" s="59"/>
      <c r="D756" s="59"/>
      <c r="E756" s="46"/>
      <c r="F756" s="46"/>
      <c r="G756" s="46"/>
      <c r="H756" s="46"/>
      <c r="I756" s="46"/>
      <c r="K756" s="40"/>
      <c r="L756" s="40"/>
      <c r="M756" s="40"/>
      <c r="N756" s="40"/>
      <c r="O756" s="40"/>
    </row>
    <row r="757" spans="1:15" s="60" customFormat="1" ht="15.75" customHeight="1">
      <c r="A757" s="40"/>
      <c r="B757" s="59"/>
      <c r="C757" s="59"/>
      <c r="D757" s="59"/>
      <c r="E757" s="46"/>
      <c r="F757" s="46"/>
      <c r="G757" s="46"/>
      <c r="H757" s="46"/>
      <c r="I757" s="46"/>
      <c r="K757" s="40"/>
      <c r="L757" s="40"/>
      <c r="M757" s="40"/>
      <c r="N757" s="40"/>
      <c r="O757" s="40"/>
    </row>
    <row r="758" spans="1:15" s="60" customFormat="1" ht="15.75" customHeight="1">
      <c r="A758" s="40"/>
      <c r="B758" s="59"/>
      <c r="C758" s="59"/>
      <c r="D758" s="59"/>
      <c r="E758" s="46"/>
      <c r="F758" s="46"/>
      <c r="G758" s="46"/>
      <c r="H758" s="46"/>
      <c r="I758" s="46"/>
      <c r="K758" s="40"/>
      <c r="L758" s="40"/>
      <c r="M758" s="40"/>
      <c r="N758" s="40"/>
      <c r="O758" s="40"/>
    </row>
    <row r="759" spans="1:15" s="60" customFormat="1" ht="15.75" customHeight="1">
      <c r="A759" s="40"/>
      <c r="B759" s="59"/>
      <c r="C759" s="59"/>
      <c r="D759" s="59"/>
      <c r="E759" s="46"/>
      <c r="F759" s="46"/>
      <c r="G759" s="46"/>
      <c r="H759" s="46"/>
      <c r="I759" s="46"/>
      <c r="K759" s="40"/>
      <c r="L759" s="40"/>
      <c r="M759" s="40"/>
      <c r="N759" s="40"/>
      <c r="O759" s="40"/>
    </row>
    <row r="760" spans="1:15" s="60" customFormat="1" ht="15.75" customHeight="1">
      <c r="A760" s="40"/>
      <c r="B760" s="59"/>
      <c r="C760" s="59"/>
      <c r="D760" s="59"/>
      <c r="E760" s="46"/>
      <c r="F760" s="46"/>
      <c r="G760" s="46"/>
      <c r="H760" s="46"/>
      <c r="I760" s="46"/>
      <c r="K760" s="40"/>
      <c r="L760" s="40"/>
      <c r="M760" s="40"/>
      <c r="N760" s="40"/>
      <c r="O760" s="40"/>
    </row>
    <row r="761" spans="1:15" s="60" customFormat="1" ht="15.75" customHeight="1">
      <c r="A761" s="40"/>
      <c r="B761" s="59"/>
      <c r="C761" s="59"/>
      <c r="D761" s="59"/>
      <c r="E761" s="46"/>
      <c r="F761" s="46"/>
      <c r="G761" s="46"/>
      <c r="H761" s="46"/>
      <c r="I761" s="46"/>
      <c r="K761" s="40"/>
      <c r="L761" s="40"/>
      <c r="M761" s="40"/>
      <c r="N761" s="40"/>
      <c r="O761" s="40"/>
    </row>
    <row r="762" spans="1:15" s="60" customFormat="1" ht="15.75" customHeight="1">
      <c r="A762" s="40"/>
      <c r="B762" s="59"/>
      <c r="C762" s="59"/>
      <c r="D762" s="59"/>
      <c r="E762" s="46"/>
      <c r="F762" s="46"/>
      <c r="G762" s="46"/>
      <c r="H762" s="46"/>
      <c r="I762" s="46"/>
      <c r="K762" s="40"/>
      <c r="L762" s="40"/>
      <c r="M762" s="40"/>
      <c r="N762" s="40"/>
      <c r="O762" s="40"/>
    </row>
    <row r="763" spans="1:15" s="60" customFormat="1" ht="15.75" customHeight="1">
      <c r="A763" s="40"/>
      <c r="B763" s="59"/>
      <c r="C763" s="59"/>
      <c r="D763" s="59"/>
      <c r="E763" s="46"/>
      <c r="F763" s="46"/>
      <c r="G763" s="46"/>
      <c r="H763" s="46"/>
      <c r="I763" s="46"/>
      <c r="K763" s="40"/>
      <c r="L763" s="40"/>
      <c r="M763" s="40"/>
      <c r="N763" s="40"/>
      <c r="O763" s="40"/>
    </row>
    <row r="764" spans="1:15" s="60" customFormat="1" ht="15.75" customHeight="1">
      <c r="A764" s="40"/>
      <c r="B764" s="59"/>
      <c r="C764" s="59"/>
      <c r="D764" s="59"/>
      <c r="E764" s="46"/>
      <c r="F764" s="46"/>
      <c r="G764" s="46"/>
      <c r="H764" s="46"/>
      <c r="I764" s="46"/>
      <c r="K764" s="40"/>
      <c r="L764" s="40"/>
      <c r="M764" s="40"/>
      <c r="N764" s="40"/>
      <c r="O764" s="40"/>
    </row>
    <row r="765" spans="1:15" s="60" customFormat="1" ht="15.75" customHeight="1">
      <c r="A765" s="40"/>
      <c r="B765" s="59"/>
      <c r="C765" s="59"/>
      <c r="D765" s="59"/>
      <c r="E765" s="46"/>
      <c r="F765" s="46"/>
      <c r="G765" s="46"/>
      <c r="H765" s="46"/>
      <c r="I765" s="46"/>
      <c r="K765" s="40"/>
      <c r="L765" s="40"/>
      <c r="M765" s="40"/>
      <c r="N765" s="40"/>
      <c r="O765" s="40"/>
    </row>
    <row r="766" spans="1:15" s="60" customFormat="1" ht="15.75" customHeight="1">
      <c r="A766" s="40"/>
      <c r="B766" s="59"/>
      <c r="C766" s="59"/>
      <c r="D766" s="59"/>
      <c r="E766" s="46"/>
      <c r="F766" s="46"/>
      <c r="G766" s="46"/>
      <c r="H766" s="46"/>
      <c r="I766" s="46"/>
      <c r="K766" s="40"/>
      <c r="L766" s="40"/>
      <c r="M766" s="40"/>
      <c r="N766" s="40"/>
      <c r="O766" s="40"/>
    </row>
    <row r="767" spans="1:15" s="60" customFormat="1" ht="15.75" customHeight="1">
      <c r="A767" s="40"/>
      <c r="B767" s="59"/>
      <c r="C767" s="59"/>
      <c r="D767" s="59"/>
      <c r="E767" s="46"/>
      <c r="F767" s="46"/>
      <c r="G767" s="46"/>
      <c r="H767" s="46"/>
      <c r="I767" s="46"/>
      <c r="K767" s="40"/>
      <c r="L767" s="40"/>
      <c r="M767" s="40"/>
      <c r="N767" s="40"/>
      <c r="O767" s="40"/>
    </row>
    <row r="768" spans="1:15" s="60" customFormat="1" ht="15.75" customHeight="1">
      <c r="A768" s="40"/>
      <c r="B768" s="59"/>
      <c r="C768" s="59"/>
      <c r="D768" s="59"/>
      <c r="E768" s="46"/>
      <c r="F768" s="46"/>
      <c r="G768" s="46"/>
      <c r="H768" s="46"/>
      <c r="I768" s="46"/>
      <c r="K768" s="40"/>
      <c r="L768" s="40"/>
      <c r="M768" s="40"/>
      <c r="N768" s="40"/>
      <c r="O768" s="40"/>
    </row>
    <row r="769" spans="1:15" s="60" customFormat="1" ht="15.75" customHeight="1">
      <c r="A769" s="40"/>
      <c r="B769" s="59"/>
      <c r="C769" s="59"/>
      <c r="D769" s="59"/>
      <c r="E769" s="46"/>
      <c r="F769" s="46"/>
      <c r="G769" s="46"/>
      <c r="H769" s="46"/>
      <c r="I769" s="46"/>
      <c r="K769" s="40"/>
      <c r="L769" s="40"/>
      <c r="M769" s="40"/>
      <c r="N769" s="40"/>
      <c r="O769" s="40"/>
    </row>
    <row r="770" spans="1:15" s="60" customFormat="1" ht="15.75" customHeight="1">
      <c r="A770" s="40"/>
      <c r="B770" s="59"/>
      <c r="C770" s="59"/>
      <c r="D770" s="59"/>
      <c r="E770" s="46"/>
      <c r="F770" s="46"/>
      <c r="G770" s="46"/>
      <c r="H770" s="46"/>
      <c r="I770" s="46"/>
      <c r="K770" s="40"/>
      <c r="L770" s="40"/>
      <c r="M770" s="40"/>
      <c r="N770" s="40"/>
      <c r="O770" s="40"/>
    </row>
    <row r="771" spans="1:15" s="60" customFormat="1" ht="15.75" customHeight="1">
      <c r="A771" s="40"/>
      <c r="B771" s="59"/>
      <c r="C771" s="59"/>
      <c r="D771" s="59"/>
      <c r="E771" s="46"/>
      <c r="F771" s="46"/>
      <c r="G771" s="46"/>
      <c r="H771" s="46"/>
      <c r="I771" s="46"/>
      <c r="K771" s="40"/>
      <c r="L771" s="40"/>
      <c r="M771" s="40"/>
      <c r="N771" s="40"/>
      <c r="O771" s="40"/>
    </row>
    <row r="772" spans="1:15" s="60" customFormat="1" ht="15.75" customHeight="1">
      <c r="A772" s="40"/>
      <c r="B772" s="59"/>
      <c r="C772" s="59"/>
      <c r="D772" s="59"/>
      <c r="E772" s="46"/>
      <c r="F772" s="46"/>
      <c r="G772" s="46"/>
      <c r="H772" s="46"/>
      <c r="I772" s="46"/>
      <c r="K772" s="40"/>
      <c r="L772" s="40"/>
      <c r="M772" s="40"/>
      <c r="N772" s="40"/>
      <c r="O772" s="40"/>
    </row>
    <row r="773" spans="1:15" s="60" customFormat="1" ht="15.75" customHeight="1">
      <c r="A773" s="40"/>
      <c r="B773" s="59"/>
      <c r="C773" s="59"/>
      <c r="D773" s="59"/>
      <c r="E773" s="46"/>
      <c r="F773" s="46"/>
      <c r="G773" s="46"/>
      <c r="H773" s="46"/>
      <c r="I773" s="46"/>
      <c r="K773" s="40"/>
      <c r="L773" s="40"/>
      <c r="M773" s="40"/>
      <c r="N773" s="40"/>
      <c r="O773" s="40"/>
    </row>
    <row r="774" spans="1:15" s="60" customFormat="1" ht="15.75" customHeight="1">
      <c r="A774" s="40"/>
      <c r="B774" s="59"/>
      <c r="C774" s="59"/>
      <c r="D774" s="59"/>
      <c r="E774" s="46"/>
      <c r="F774" s="46"/>
      <c r="G774" s="46"/>
      <c r="H774" s="46"/>
      <c r="I774" s="46"/>
      <c r="K774" s="40"/>
      <c r="L774" s="40"/>
      <c r="M774" s="40"/>
      <c r="N774" s="40"/>
      <c r="O774" s="40"/>
    </row>
    <row r="775" spans="1:15" s="60" customFormat="1" ht="15.75" customHeight="1">
      <c r="A775" s="40"/>
      <c r="B775" s="59"/>
      <c r="C775" s="59"/>
      <c r="D775" s="59"/>
      <c r="E775" s="46"/>
      <c r="F775" s="46"/>
      <c r="G775" s="46"/>
      <c r="H775" s="46"/>
      <c r="I775" s="46"/>
      <c r="K775" s="40"/>
      <c r="L775" s="40"/>
      <c r="M775" s="40"/>
      <c r="N775" s="40"/>
      <c r="O775" s="40"/>
    </row>
    <row r="776" spans="1:15" s="60" customFormat="1" ht="15.75" customHeight="1">
      <c r="A776" s="40"/>
      <c r="B776" s="59"/>
      <c r="C776" s="59"/>
      <c r="D776" s="59"/>
      <c r="E776" s="46"/>
      <c r="F776" s="46"/>
      <c r="G776" s="46"/>
      <c r="H776" s="46"/>
      <c r="I776" s="46"/>
      <c r="K776" s="40"/>
      <c r="L776" s="40"/>
      <c r="M776" s="40"/>
      <c r="N776" s="40"/>
      <c r="O776" s="40"/>
    </row>
    <row r="777" spans="1:15" s="60" customFormat="1" ht="15.75" customHeight="1">
      <c r="A777" s="40"/>
      <c r="B777" s="59"/>
      <c r="C777" s="59"/>
      <c r="D777" s="59"/>
      <c r="E777" s="46"/>
      <c r="F777" s="46"/>
      <c r="G777" s="46"/>
      <c r="H777" s="46"/>
      <c r="I777" s="46"/>
      <c r="K777" s="40"/>
      <c r="L777" s="40"/>
      <c r="M777" s="40"/>
      <c r="N777" s="40"/>
      <c r="O777" s="40"/>
    </row>
    <row r="778" spans="1:15" s="60" customFormat="1" ht="15.75" customHeight="1">
      <c r="A778" s="40"/>
      <c r="B778" s="59"/>
      <c r="C778" s="59"/>
      <c r="D778" s="59"/>
      <c r="E778" s="46"/>
      <c r="F778" s="46"/>
      <c r="G778" s="46"/>
      <c r="H778" s="46"/>
      <c r="I778" s="46"/>
      <c r="K778" s="40"/>
      <c r="L778" s="40"/>
      <c r="M778" s="40"/>
      <c r="N778" s="40"/>
      <c r="O778" s="40"/>
    </row>
    <row r="779" spans="1:15" s="60" customFormat="1" ht="15.75" customHeight="1">
      <c r="A779" s="40"/>
      <c r="B779" s="59"/>
      <c r="C779" s="59"/>
      <c r="D779" s="59"/>
      <c r="E779" s="46"/>
      <c r="F779" s="46"/>
      <c r="G779" s="46"/>
      <c r="H779" s="46"/>
      <c r="I779" s="46"/>
      <c r="K779" s="40"/>
      <c r="L779" s="40"/>
      <c r="M779" s="40"/>
      <c r="N779" s="40"/>
      <c r="O779" s="40"/>
    </row>
    <row r="780" spans="1:15" s="60" customFormat="1" ht="15.75" customHeight="1">
      <c r="A780" s="40"/>
      <c r="B780" s="59"/>
      <c r="C780" s="59"/>
      <c r="D780" s="59"/>
      <c r="E780" s="46"/>
      <c r="F780" s="46"/>
      <c r="G780" s="46"/>
      <c r="H780" s="46"/>
      <c r="I780" s="46"/>
      <c r="K780" s="40"/>
      <c r="L780" s="40"/>
      <c r="M780" s="40"/>
      <c r="N780" s="40"/>
      <c r="O780" s="40"/>
    </row>
    <row r="781" spans="1:15" s="60" customFormat="1" ht="15.75" customHeight="1">
      <c r="A781" s="40"/>
      <c r="B781" s="59"/>
      <c r="C781" s="59"/>
      <c r="D781" s="59"/>
      <c r="E781" s="46"/>
      <c r="F781" s="46"/>
      <c r="G781" s="46"/>
      <c r="H781" s="46"/>
      <c r="I781" s="46"/>
      <c r="K781" s="40"/>
      <c r="L781" s="40"/>
      <c r="M781" s="40"/>
      <c r="N781" s="40"/>
      <c r="O781" s="40"/>
    </row>
    <row r="782" spans="1:15" s="60" customFormat="1" ht="15.75" customHeight="1">
      <c r="A782" s="40"/>
      <c r="B782" s="59"/>
      <c r="C782" s="59"/>
      <c r="D782" s="59"/>
      <c r="E782" s="46"/>
      <c r="F782" s="46"/>
      <c r="G782" s="46"/>
      <c r="H782" s="46"/>
      <c r="I782" s="46"/>
      <c r="K782" s="40"/>
      <c r="L782" s="40"/>
      <c r="M782" s="40"/>
      <c r="N782" s="40"/>
      <c r="O782" s="40"/>
    </row>
    <row r="783" spans="1:15" s="60" customFormat="1" ht="15.75" customHeight="1">
      <c r="A783" s="40"/>
      <c r="B783" s="59"/>
      <c r="C783" s="59"/>
      <c r="D783" s="59"/>
      <c r="E783" s="46"/>
      <c r="F783" s="46"/>
      <c r="G783" s="46"/>
      <c r="H783" s="46"/>
      <c r="I783" s="46"/>
      <c r="K783" s="40"/>
      <c r="L783" s="40"/>
      <c r="M783" s="40"/>
      <c r="N783" s="40"/>
      <c r="O783" s="40"/>
    </row>
    <row r="784" spans="1:15" s="60" customFormat="1" ht="15.75" customHeight="1">
      <c r="A784" s="40"/>
      <c r="B784" s="59"/>
      <c r="C784" s="59"/>
      <c r="D784" s="59"/>
      <c r="E784" s="46"/>
      <c r="F784" s="46"/>
      <c r="G784" s="46"/>
      <c r="H784" s="46"/>
      <c r="I784" s="46"/>
      <c r="K784" s="40"/>
      <c r="L784" s="40"/>
      <c r="M784" s="40"/>
      <c r="N784" s="40"/>
      <c r="O784" s="40"/>
    </row>
    <row r="785" spans="1:15" s="60" customFormat="1" ht="15.75" customHeight="1">
      <c r="A785" s="40"/>
      <c r="B785" s="59"/>
      <c r="C785" s="59"/>
      <c r="D785" s="59"/>
      <c r="E785" s="46"/>
      <c r="F785" s="46"/>
      <c r="G785" s="46"/>
      <c r="H785" s="46"/>
      <c r="I785" s="46"/>
      <c r="K785" s="40"/>
      <c r="L785" s="40"/>
      <c r="M785" s="40"/>
      <c r="N785" s="40"/>
      <c r="O785" s="40"/>
    </row>
    <row r="786" spans="1:15" s="60" customFormat="1" ht="15.75" customHeight="1">
      <c r="A786" s="40"/>
      <c r="B786" s="59"/>
      <c r="C786" s="59"/>
      <c r="D786" s="59"/>
      <c r="E786" s="46"/>
      <c r="F786" s="46"/>
      <c r="G786" s="46"/>
      <c r="H786" s="46"/>
      <c r="I786" s="46"/>
      <c r="K786" s="40"/>
      <c r="L786" s="40"/>
      <c r="M786" s="40"/>
      <c r="N786" s="40"/>
      <c r="O786" s="40"/>
    </row>
    <row r="787" spans="1:15" s="60" customFormat="1" ht="15.75" customHeight="1">
      <c r="A787" s="40"/>
      <c r="B787" s="59"/>
      <c r="C787" s="59"/>
      <c r="D787" s="59"/>
      <c r="E787" s="46"/>
      <c r="F787" s="46"/>
      <c r="G787" s="46"/>
      <c r="H787" s="46"/>
      <c r="I787" s="46"/>
      <c r="K787" s="40"/>
      <c r="L787" s="40"/>
      <c r="M787" s="40"/>
      <c r="N787" s="40"/>
      <c r="O787" s="40"/>
    </row>
    <row r="788" spans="1:15" s="60" customFormat="1" ht="15.75" customHeight="1">
      <c r="A788" s="40"/>
      <c r="B788" s="59"/>
      <c r="C788" s="59"/>
      <c r="D788" s="59"/>
      <c r="E788" s="46"/>
      <c r="F788" s="46"/>
      <c r="G788" s="46"/>
      <c r="H788" s="46"/>
      <c r="I788" s="46"/>
      <c r="K788" s="40"/>
      <c r="L788" s="40"/>
      <c r="M788" s="40"/>
      <c r="N788" s="40"/>
      <c r="O788" s="40"/>
    </row>
    <row r="789" spans="1:15" s="60" customFormat="1" ht="15.75" customHeight="1">
      <c r="A789" s="40"/>
      <c r="B789" s="59"/>
      <c r="C789" s="59"/>
      <c r="D789" s="59"/>
      <c r="E789" s="46"/>
      <c r="F789" s="46"/>
      <c r="G789" s="46"/>
      <c r="H789" s="46"/>
      <c r="I789" s="46"/>
      <c r="K789" s="40"/>
      <c r="L789" s="40"/>
      <c r="M789" s="40"/>
      <c r="N789" s="40"/>
      <c r="O789" s="40"/>
    </row>
    <row r="790" spans="1:15" s="60" customFormat="1" ht="15.75" customHeight="1">
      <c r="A790" s="40"/>
      <c r="B790" s="59"/>
      <c r="C790" s="59"/>
      <c r="D790" s="59"/>
      <c r="E790" s="46"/>
      <c r="F790" s="46"/>
      <c r="G790" s="46"/>
      <c r="H790" s="46"/>
      <c r="I790" s="46"/>
      <c r="K790" s="40"/>
      <c r="L790" s="40"/>
      <c r="M790" s="40"/>
      <c r="N790" s="40"/>
      <c r="O790" s="40"/>
    </row>
    <row r="791" spans="1:15" s="60" customFormat="1" ht="15.75" customHeight="1">
      <c r="A791" s="40"/>
      <c r="B791" s="59"/>
      <c r="C791" s="59"/>
      <c r="D791" s="59"/>
      <c r="E791" s="46"/>
      <c r="F791" s="46"/>
      <c r="G791" s="46"/>
      <c r="H791" s="46"/>
      <c r="I791" s="46"/>
      <c r="K791" s="40"/>
      <c r="L791" s="40"/>
      <c r="M791" s="40"/>
      <c r="N791" s="40"/>
      <c r="O791" s="40"/>
    </row>
    <row r="792" spans="1:15" s="60" customFormat="1" ht="15.75" customHeight="1">
      <c r="A792" s="40"/>
      <c r="B792" s="59"/>
      <c r="C792" s="59"/>
      <c r="D792" s="59"/>
      <c r="E792" s="46"/>
      <c r="F792" s="46"/>
      <c r="G792" s="46"/>
      <c r="H792" s="46"/>
      <c r="I792" s="46"/>
      <c r="K792" s="40"/>
      <c r="L792" s="40"/>
      <c r="M792" s="40"/>
      <c r="N792" s="40"/>
      <c r="O792" s="40"/>
    </row>
    <row r="793" spans="1:15" s="60" customFormat="1" ht="15.75" customHeight="1">
      <c r="A793" s="40"/>
      <c r="B793" s="59"/>
      <c r="C793" s="59"/>
      <c r="D793" s="59"/>
      <c r="E793" s="46"/>
      <c r="F793" s="46"/>
      <c r="G793" s="46"/>
      <c r="H793" s="46"/>
      <c r="I793" s="46"/>
      <c r="K793" s="40"/>
      <c r="L793" s="40"/>
      <c r="M793" s="40"/>
      <c r="N793" s="40"/>
      <c r="O793" s="40"/>
    </row>
    <row r="794" spans="1:15" s="60" customFormat="1" ht="15.75" customHeight="1">
      <c r="A794" s="40"/>
      <c r="B794" s="59"/>
      <c r="C794" s="59"/>
      <c r="D794" s="59"/>
      <c r="E794" s="46"/>
      <c r="F794" s="46"/>
      <c r="G794" s="46"/>
      <c r="H794" s="46"/>
      <c r="I794" s="46"/>
      <c r="K794" s="40"/>
      <c r="L794" s="40"/>
      <c r="M794" s="40"/>
      <c r="N794" s="40"/>
      <c r="O794" s="40"/>
    </row>
    <row r="795" spans="1:15" s="60" customFormat="1" ht="15.75" customHeight="1">
      <c r="A795" s="40"/>
      <c r="B795" s="59"/>
      <c r="C795" s="59"/>
      <c r="D795" s="59"/>
      <c r="E795" s="46"/>
      <c r="F795" s="46"/>
      <c r="G795" s="46"/>
      <c r="H795" s="46"/>
      <c r="I795" s="46"/>
      <c r="K795" s="40"/>
      <c r="L795" s="40"/>
      <c r="M795" s="40"/>
      <c r="N795" s="40"/>
      <c r="O795" s="40"/>
    </row>
    <row r="796" spans="1:15" s="60" customFormat="1" ht="15.75" customHeight="1">
      <c r="A796" s="40"/>
      <c r="B796" s="59"/>
      <c r="C796" s="59"/>
      <c r="D796" s="59"/>
      <c r="E796" s="46"/>
      <c r="F796" s="46"/>
      <c r="G796" s="46"/>
      <c r="H796" s="46"/>
      <c r="I796" s="46"/>
      <c r="K796" s="40"/>
      <c r="L796" s="40"/>
      <c r="M796" s="40"/>
      <c r="N796" s="40"/>
      <c r="O796" s="40"/>
    </row>
    <row r="797" spans="1:15" s="60" customFormat="1" ht="15.75" customHeight="1">
      <c r="A797" s="40"/>
      <c r="B797" s="59"/>
      <c r="C797" s="59"/>
      <c r="D797" s="59"/>
      <c r="E797" s="46"/>
      <c r="F797" s="46"/>
      <c r="G797" s="46"/>
      <c r="H797" s="46"/>
      <c r="I797" s="46"/>
      <c r="K797" s="40"/>
      <c r="L797" s="40"/>
      <c r="M797" s="40"/>
      <c r="N797" s="40"/>
      <c r="O797" s="40"/>
    </row>
    <row r="798" spans="1:15" s="60" customFormat="1" ht="15.75" customHeight="1">
      <c r="A798" s="40"/>
      <c r="B798" s="59"/>
      <c r="C798" s="59"/>
      <c r="D798" s="59"/>
      <c r="E798" s="46"/>
      <c r="F798" s="46"/>
      <c r="G798" s="46"/>
      <c r="H798" s="46"/>
      <c r="I798" s="46"/>
      <c r="K798" s="40"/>
      <c r="L798" s="40"/>
      <c r="M798" s="40"/>
      <c r="N798" s="40"/>
      <c r="O798" s="40"/>
    </row>
    <row r="799" spans="1:15" s="60" customFormat="1" ht="15.75" customHeight="1">
      <c r="A799" s="40"/>
      <c r="B799" s="59"/>
      <c r="C799" s="59"/>
      <c r="D799" s="59"/>
      <c r="E799" s="46"/>
      <c r="F799" s="46"/>
      <c r="G799" s="46"/>
      <c r="H799" s="46"/>
      <c r="I799" s="46"/>
      <c r="K799" s="40"/>
      <c r="L799" s="40"/>
      <c r="M799" s="40"/>
      <c r="N799" s="40"/>
      <c r="O799" s="40"/>
    </row>
    <row r="800" spans="1:15" s="60" customFormat="1" ht="15.75" customHeight="1">
      <c r="A800" s="40"/>
      <c r="B800" s="59"/>
      <c r="C800" s="59"/>
      <c r="D800" s="59"/>
      <c r="E800" s="46"/>
      <c r="F800" s="46"/>
      <c r="G800" s="46"/>
      <c r="H800" s="46"/>
      <c r="I800" s="46"/>
      <c r="K800" s="40"/>
      <c r="L800" s="40"/>
      <c r="M800" s="40"/>
      <c r="N800" s="40"/>
      <c r="O800" s="40"/>
    </row>
    <row r="801" spans="1:15" s="60" customFormat="1" ht="15.75" customHeight="1">
      <c r="A801" s="40"/>
      <c r="B801" s="59"/>
      <c r="C801" s="59"/>
      <c r="D801" s="59"/>
      <c r="E801" s="46"/>
      <c r="F801" s="46"/>
      <c r="G801" s="46"/>
      <c r="H801" s="46"/>
      <c r="I801" s="46"/>
      <c r="K801" s="40"/>
      <c r="L801" s="40"/>
      <c r="M801" s="40"/>
      <c r="N801" s="40"/>
      <c r="O801" s="40"/>
    </row>
    <row r="802" spans="1:15" s="60" customFormat="1" ht="15.75" customHeight="1">
      <c r="A802" s="40"/>
      <c r="B802" s="59"/>
      <c r="C802" s="59"/>
      <c r="D802" s="59"/>
      <c r="E802" s="46"/>
      <c r="F802" s="46"/>
      <c r="G802" s="46"/>
      <c r="H802" s="46"/>
      <c r="I802" s="46"/>
      <c r="K802" s="40"/>
      <c r="L802" s="40"/>
      <c r="M802" s="40"/>
      <c r="N802" s="40"/>
      <c r="O802" s="40"/>
    </row>
    <row r="803" spans="1:15" s="60" customFormat="1" ht="15.75" customHeight="1">
      <c r="A803" s="40"/>
      <c r="B803" s="59"/>
      <c r="C803" s="59"/>
      <c r="D803" s="59"/>
      <c r="E803" s="46"/>
      <c r="F803" s="46"/>
      <c r="G803" s="46"/>
      <c r="H803" s="46"/>
      <c r="I803" s="46"/>
      <c r="K803" s="40"/>
      <c r="L803" s="40"/>
      <c r="M803" s="40"/>
      <c r="N803" s="40"/>
      <c r="O803" s="40"/>
    </row>
    <row r="804" spans="1:15" s="60" customFormat="1" ht="15.75" customHeight="1">
      <c r="A804" s="40"/>
      <c r="B804" s="59"/>
      <c r="C804" s="59"/>
      <c r="D804" s="59"/>
      <c r="E804" s="46"/>
      <c r="F804" s="46"/>
      <c r="G804" s="46"/>
      <c r="H804" s="46"/>
      <c r="I804" s="46"/>
      <c r="K804" s="40"/>
      <c r="L804" s="40"/>
      <c r="M804" s="40"/>
      <c r="N804" s="40"/>
      <c r="O804" s="40"/>
    </row>
    <row r="805" spans="1:15" s="60" customFormat="1" ht="15.75" customHeight="1">
      <c r="A805" s="40"/>
      <c r="B805" s="59"/>
      <c r="C805" s="59"/>
      <c r="D805" s="59"/>
      <c r="E805" s="46"/>
      <c r="F805" s="46"/>
      <c r="G805" s="46"/>
      <c r="H805" s="46"/>
      <c r="I805" s="46"/>
      <c r="K805" s="40"/>
      <c r="L805" s="40"/>
      <c r="M805" s="40"/>
      <c r="N805" s="40"/>
      <c r="O805" s="40"/>
    </row>
    <row r="806" spans="1:15" s="60" customFormat="1" ht="15.75" customHeight="1">
      <c r="A806" s="40"/>
      <c r="B806" s="59"/>
      <c r="C806" s="59"/>
      <c r="D806" s="59"/>
      <c r="E806" s="46"/>
      <c r="F806" s="46"/>
      <c r="G806" s="46"/>
      <c r="H806" s="46"/>
      <c r="I806" s="46"/>
      <c r="K806" s="40"/>
      <c r="L806" s="40"/>
      <c r="M806" s="40"/>
      <c r="N806" s="40"/>
      <c r="O806" s="40"/>
    </row>
    <row r="807" spans="1:15" s="60" customFormat="1" ht="15.75" customHeight="1">
      <c r="A807" s="40"/>
      <c r="B807" s="59"/>
      <c r="C807" s="59"/>
      <c r="D807" s="59"/>
      <c r="E807" s="46"/>
      <c r="F807" s="46"/>
      <c r="G807" s="46"/>
      <c r="H807" s="46"/>
      <c r="I807" s="46"/>
      <c r="K807" s="40"/>
      <c r="L807" s="40"/>
      <c r="M807" s="40"/>
      <c r="N807" s="40"/>
      <c r="O807" s="40"/>
    </row>
    <row r="808" spans="1:15" s="60" customFormat="1" ht="15.75" customHeight="1">
      <c r="A808" s="40"/>
      <c r="B808" s="59"/>
      <c r="C808" s="59"/>
      <c r="D808" s="59"/>
      <c r="E808" s="46"/>
      <c r="F808" s="46"/>
      <c r="G808" s="46"/>
      <c r="H808" s="46"/>
      <c r="I808" s="46"/>
      <c r="K808" s="40"/>
      <c r="L808" s="40"/>
      <c r="M808" s="40"/>
      <c r="N808" s="40"/>
      <c r="O808" s="40"/>
    </row>
    <row r="809" spans="1:15" s="60" customFormat="1" ht="15.75" customHeight="1">
      <c r="A809" s="40"/>
      <c r="B809" s="59"/>
      <c r="C809" s="59"/>
      <c r="D809" s="59"/>
      <c r="E809" s="46"/>
      <c r="F809" s="46"/>
      <c r="G809" s="46"/>
      <c r="H809" s="46"/>
      <c r="I809" s="46"/>
      <c r="K809" s="40"/>
      <c r="L809" s="40"/>
      <c r="M809" s="40"/>
      <c r="N809" s="40"/>
      <c r="O809" s="40"/>
    </row>
    <row r="810" spans="1:15" s="60" customFormat="1" ht="15.75" customHeight="1">
      <c r="A810" s="40"/>
      <c r="B810" s="59"/>
      <c r="C810" s="59"/>
      <c r="D810" s="59"/>
      <c r="E810" s="46"/>
      <c r="F810" s="46"/>
      <c r="G810" s="46"/>
      <c r="H810" s="46"/>
      <c r="I810" s="46"/>
      <c r="K810" s="40"/>
      <c r="L810" s="40"/>
      <c r="M810" s="40"/>
      <c r="N810" s="40"/>
      <c r="O810" s="40"/>
    </row>
    <row r="811" spans="1:15" s="60" customFormat="1" ht="15.75" customHeight="1">
      <c r="A811" s="40"/>
      <c r="B811" s="59"/>
      <c r="C811" s="59"/>
      <c r="D811" s="59"/>
      <c r="E811" s="46"/>
      <c r="F811" s="46"/>
      <c r="G811" s="46"/>
      <c r="H811" s="46"/>
      <c r="I811" s="46"/>
      <c r="K811" s="40"/>
      <c r="L811" s="40"/>
      <c r="M811" s="40"/>
      <c r="N811" s="40"/>
      <c r="O811" s="40"/>
    </row>
    <row r="812" spans="1:15" s="60" customFormat="1" ht="15.75" customHeight="1">
      <c r="A812" s="40"/>
      <c r="B812" s="59"/>
      <c r="C812" s="59"/>
      <c r="D812" s="59"/>
      <c r="E812" s="46"/>
      <c r="F812" s="46"/>
      <c r="G812" s="46"/>
      <c r="H812" s="46"/>
      <c r="I812" s="46"/>
      <c r="K812" s="40"/>
      <c r="L812" s="40"/>
      <c r="M812" s="40"/>
      <c r="N812" s="40"/>
      <c r="O812" s="40"/>
    </row>
    <row r="813" spans="1:15" s="60" customFormat="1" ht="15.75" customHeight="1">
      <c r="A813" s="40"/>
      <c r="B813" s="59"/>
      <c r="C813" s="59"/>
      <c r="D813" s="59"/>
      <c r="E813" s="46"/>
      <c r="F813" s="46"/>
      <c r="G813" s="46"/>
      <c r="H813" s="46"/>
      <c r="I813" s="46"/>
      <c r="K813" s="40"/>
      <c r="L813" s="40"/>
      <c r="M813" s="40"/>
      <c r="N813" s="40"/>
      <c r="O813" s="40"/>
    </row>
    <row r="814" spans="1:15" s="60" customFormat="1" ht="15.75" customHeight="1">
      <c r="A814" s="40"/>
      <c r="B814" s="59"/>
      <c r="C814" s="59"/>
      <c r="D814" s="59"/>
      <c r="E814" s="46"/>
      <c r="F814" s="46"/>
      <c r="G814" s="46"/>
      <c r="H814" s="46"/>
      <c r="I814" s="46"/>
      <c r="K814" s="40"/>
      <c r="L814" s="40"/>
      <c r="M814" s="40"/>
      <c r="N814" s="40"/>
      <c r="O814" s="40"/>
    </row>
    <row r="815" spans="1:15" s="60" customFormat="1" ht="15.75" customHeight="1">
      <c r="A815" s="40"/>
      <c r="B815" s="59"/>
      <c r="C815" s="59"/>
      <c r="D815" s="59"/>
      <c r="E815" s="46"/>
      <c r="F815" s="46"/>
      <c r="G815" s="46"/>
      <c r="H815" s="46"/>
      <c r="I815" s="46"/>
      <c r="K815" s="40"/>
      <c r="L815" s="40"/>
      <c r="M815" s="40"/>
      <c r="N815" s="40"/>
      <c r="O815" s="40"/>
    </row>
    <row r="816" spans="1:15" s="60" customFormat="1" ht="15.75" customHeight="1">
      <c r="A816" s="40"/>
      <c r="B816" s="59"/>
      <c r="C816" s="59"/>
      <c r="D816" s="59"/>
      <c r="E816" s="46"/>
      <c r="F816" s="46"/>
      <c r="G816" s="46"/>
      <c r="H816" s="46"/>
      <c r="I816" s="46"/>
      <c r="K816" s="40"/>
      <c r="L816" s="40"/>
      <c r="M816" s="40"/>
      <c r="N816" s="40"/>
      <c r="O816" s="40"/>
    </row>
    <row r="817" spans="1:15" s="60" customFormat="1" ht="15.75" customHeight="1">
      <c r="A817" s="40"/>
      <c r="B817" s="59"/>
      <c r="C817" s="59"/>
      <c r="D817" s="59"/>
      <c r="E817" s="46"/>
      <c r="F817" s="46"/>
      <c r="G817" s="46"/>
      <c r="H817" s="46"/>
      <c r="I817" s="46"/>
      <c r="K817" s="40"/>
      <c r="L817" s="40"/>
      <c r="M817" s="40"/>
      <c r="N817" s="40"/>
      <c r="O817" s="40"/>
    </row>
    <row r="818" spans="1:15" s="60" customFormat="1" ht="15.75" customHeight="1">
      <c r="A818" s="40"/>
      <c r="B818" s="59"/>
      <c r="C818" s="59"/>
      <c r="D818" s="59"/>
      <c r="E818" s="46"/>
      <c r="F818" s="46"/>
      <c r="G818" s="46"/>
      <c r="H818" s="46"/>
      <c r="I818" s="46"/>
      <c r="K818" s="40"/>
      <c r="L818" s="40"/>
      <c r="M818" s="40"/>
      <c r="N818" s="40"/>
      <c r="O818" s="40"/>
    </row>
    <row r="819" spans="1:15" s="60" customFormat="1" ht="15.75" customHeight="1">
      <c r="A819" s="40"/>
      <c r="B819" s="59"/>
      <c r="C819" s="59"/>
      <c r="D819" s="59"/>
      <c r="E819" s="46"/>
      <c r="F819" s="46"/>
      <c r="G819" s="46"/>
      <c r="H819" s="46"/>
      <c r="I819" s="46"/>
      <c r="K819" s="40"/>
      <c r="L819" s="40"/>
      <c r="M819" s="40"/>
      <c r="N819" s="40"/>
      <c r="O819" s="40"/>
    </row>
    <row r="820" spans="1:15" s="60" customFormat="1" ht="15.75" customHeight="1">
      <c r="A820" s="40"/>
      <c r="B820" s="59"/>
      <c r="C820" s="59"/>
      <c r="D820" s="59"/>
      <c r="E820" s="46"/>
      <c r="F820" s="46"/>
      <c r="G820" s="46"/>
      <c r="H820" s="46"/>
      <c r="I820" s="46"/>
      <c r="K820" s="40"/>
      <c r="L820" s="40"/>
      <c r="M820" s="40"/>
      <c r="N820" s="40"/>
      <c r="O820" s="40"/>
    </row>
    <row r="821" spans="1:15" s="60" customFormat="1" ht="15.75" customHeight="1">
      <c r="A821" s="40"/>
      <c r="B821" s="59"/>
      <c r="C821" s="59"/>
      <c r="D821" s="59"/>
      <c r="E821" s="46"/>
      <c r="F821" s="46"/>
      <c r="G821" s="46"/>
      <c r="H821" s="46"/>
      <c r="I821" s="46"/>
      <c r="K821" s="40"/>
      <c r="L821" s="40"/>
      <c r="M821" s="40"/>
      <c r="N821" s="40"/>
      <c r="O821" s="40"/>
    </row>
    <row r="822" spans="1:15" s="60" customFormat="1" ht="15.75" customHeight="1">
      <c r="A822" s="40"/>
      <c r="B822" s="59"/>
      <c r="C822" s="59"/>
      <c r="D822" s="59"/>
      <c r="E822" s="46"/>
      <c r="F822" s="46"/>
      <c r="G822" s="46"/>
      <c r="H822" s="46"/>
      <c r="I822" s="46"/>
      <c r="K822" s="40"/>
      <c r="L822" s="40"/>
      <c r="M822" s="40"/>
      <c r="N822" s="40"/>
      <c r="O822" s="40"/>
    </row>
    <row r="823" spans="1:15" s="60" customFormat="1" ht="15.75" customHeight="1">
      <c r="A823" s="40"/>
      <c r="B823" s="59"/>
      <c r="C823" s="59"/>
      <c r="D823" s="59"/>
      <c r="E823" s="46"/>
      <c r="F823" s="46"/>
      <c r="G823" s="46"/>
      <c r="H823" s="46"/>
      <c r="I823" s="46"/>
      <c r="K823" s="40"/>
      <c r="L823" s="40"/>
      <c r="M823" s="40"/>
      <c r="N823" s="40"/>
      <c r="O823" s="40"/>
    </row>
    <row r="824" spans="1:15" s="60" customFormat="1" ht="15.75" customHeight="1">
      <c r="A824" s="40"/>
      <c r="B824" s="59"/>
      <c r="C824" s="59"/>
      <c r="D824" s="59"/>
      <c r="E824" s="46"/>
      <c r="F824" s="46"/>
      <c r="G824" s="46"/>
      <c r="H824" s="46"/>
      <c r="I824" s="46"/>
      <c r="K824" s="40"/>
      <c r="L824" s="40"/>
      <c r="M824" s="40"/>
      <c r="N824" s="40"/>
      <c r="O824" s="40"/>
    </row>
    <row r="825" spans="1:15" s="60" customFormat="1" ht="15.75" customHeight="1">
      <c r="A825" s="40"/>
      <c r="B825" s="59"/>
      <c r="C825" s="59"/>
      <c r="D825" s="59"/>
      <c r="E825" s="46"/>
      <c r="F825" s="46"/>
      <c r="G825" s="46"/>
      <c r="H825" s="46"/>
      <c r="I825" s="46"/>
      <c r="K825" s="40"/>
      <c r="L825" s="40"/>
      <c r="M825" s="40"/>
      <c r="N825" s="40"/>
      <c r="O825" s="40"/>
    </row>
    <row r="826" spans="1:15" s="60" customFormat="1" ht="15.75" customHeight="1">
      <c r="A826" s="40"/>
      <c r="B826" s="59"/>
      <c r="C826" s="59"/>
      <c r="D826" s="59"/>
      <c r="E826" s="46"/>
      <c r="F826" s="46"/>
      <c r="G826" s="46"/>
      <c r="H826" s="46"/>
      <c r="I826" s="46"/>
      <c r="K826" s="40"/>
      <c r="L826" s="40"/>
      <c r="M826" s="40"/>
      <c r="N826" s="40"/>
      <c r="O826" s="40"/>
    </row>
    <row r="827" spans="1:15" s="60" customFormat="1" ht="15.75" customHeight="1">
      <c r="A827" s="40"/>
      <c r="B827" s="59"/>
      <c r="C827" s="59"/>
      <c r="D827" s="59"/>
      <c r="E827" s="46"/>
      <c r="F827" s="46"/>
      <c r="G827" s="46"/>
      <c r="H827" s="46"/>
      <c r="I827" s="46"/>
      <c r="K827" s="40"/>
      <c r="L827" s="40"/>
      <c r="M827" s="40"/>
      <c r="N827" s="40"/>
      <c r="O827" s="40"/>
    </row>
    <row r="828" spans="1:15" s="60" customFormat="1" ht="15.75" customHeight="1">
      <c r="A828" s="40"/>
      <c r="B828" s="59"/>
      <c r="C828" s="59"/>
      <c r="D828" s="59"/>
      <c r="E828" s="46"/>
      <c r="F828" s="46"/>
      <c r="G828" s="46"/>
      <c r="H828" s="46"/>
      <c r="I828" s="46"/>
      <c r="K828" s="40"/>
      <c r="L828" s="40"/>
      <c r="M828" s="40"/>
      <c r="N828" s="40"/>
      <c r="O828" s="40"/>
    </row>
    <row r="829" spans="1:15" s="60" customFormat="1" ht="15.75" customHeight="1">
      <c r="A829" s="40"/>
      <c r="B829" s="59"/>
      <c r="C829" s="59"/>
      <c r="D829" s="59"/>
      <c r="E829" s="46"/>
      <c r="F829" s="46"/>
      <c r="G829" s="46"/>
      <c r="H829" s="46"/>
      <c r="I829" s="46"/>
      <c r="K829" s="40"/>
      <c r="L829" s="40"/>
      <c r="M829" s="40"/>
      <c r="N829" s="40"/>
      <c r="O829" s="40"/>
    </row>
    <row r="830" spans="1:15" s="60" customFormat="1" ht="15.75" customHeight="1">
      <c r="A830" s="40"/>
      <c r="B830" s="59"/>
      <c r="C830" s="59"/>
      <c r="D830" s="59"/>
      <c r="E830" s="46"/>
      <c r="F830" s="46"/>
      <c r="G830" s="46"/>
      <c r="H830" s="46"/>
      <c r="I830" s="46"/>
      <c r="K830" s="40"/>
      <c r="L830" s="40"/>
      <c r="M830" s="40"/>
      <c r="N830" s="40"/>
      <c r="O830" s="40"/>
    </row>
    <row r="831" spans="1:15" s="60" customFormat="1" ht="15.75" customHeight="1">
      <c r="A831" s="40"/>
      <c r="B831" s="59"/>
      <c r="C831" s="59"/>
      <c r="D831" s="59"/>
      <c r="E831" s="46"/>
      <c r="F831" s="46"/>
      <c r="G831" s="46"/>
      <c r="H831" s="46"/>
      <c r="I831" s="46"/>
      <c r="K831" s="40"/>
      <c r="L831" s="40"/>
      <c r="M831" s="40"/>
      <c r="N831" s="40"/>
      <c r="O831" s="40"/>
    </row>
    <row r="832" spans="1:15" s="60" customFormat="1" ht="15.75" customHeight="1">
      <c r="A832" s="40"/>
      <c r="B832" s="59"/>
      <c r="C832" s="59"/>
      <c r="D832" s="59"/>
      <c r="E832" s="46"/>
      <c r="F832" s="46"/>
      <c r="G832" s="46"/>
      <c r="H832" s="46"/>
      <c r="I832" s="46"/>
      <c r="K832" s="40"/>
      <c r="L832" s="40"/>
      <c r="M832" s="40"/>
      <c r="N832" s="40"/>
      <c r="O832" s="40"/>
    </row>
    <row r="833" spans="1:15" s="60" customFormat="1" ht="15.75" customHeight="1">
      <c r="A833" s="40"/>
      <c r="B833" s="59"/>
      <c r="C833" s="59"/>
      <c r="D833" s="59"/>
      <c r="E833" s="46"/>
      <c r="F833" s="46"/>
      <c r="G833" s="46"/>
      <c r="H833" s="46"/>
      <c r="I833" s="46"/>
      <c r="K833" s="40"/>
      <c r="L833" s="40"/>
      <c r="M833" s="40"/>
      <c r="N833" s="40"/>
      <c r="O833" s="40"/>
    </row>
    <row r="834" spans="1:15" s="60" customFormat="1" ht="15.75" customHeight="1">
      <c r="A834" s="40"/>
      <c r="B834" s="59"/>
      <c r="C834" s="59"/>
      <c r="D834" s="59"/>
      <c r="E834" s="46"/>
      <c r="F834" s="46"/>
      <c r="G834" s="46"/>
      <c r="H834" s="46"/>
      <c r="I834" s="46"/>
      <c r="K834" s="40"/>
      <c r="L834" s="40"/>
      <c r="M834" s="40"/>
      <c r="N834" s="40"/>
      <c r="O834" s="40"/>
    </row>
    <row r="835" spans="1:15" s="60" customFormat="1" ht="15.75" customHeight="1">
      <c r="A835" s="40"/>
      <c r="B835" s="59"/>
      <c r="C835" s="59"/>
      <c r="D835" s="59"/>
      <c r="E835" s="46"/>
      <c r="F835" s="46"/>
      <c r="G835" s="46"/>
      <c r="H835" s="46"/>
      <c r="I835" s="46"/>
      <c r="K835" s="40"/>
      <c r="L835" s="40"/>
      <c r="M835" s="40"/>
      <c r="N835" s="40"/>
      <c r="O835" s="40"/>
    </row>
    <row r="836" spans="1:15" s="60" customFormat="1" ht="15.75" customHeight="1">
      <c r="A836" s="40"/>
      <c r="B836" s="59"/>
      <c r="C836" s="59"/>
      <c r="D836" s="59"/>
      <c r="E836" s="46"/>
      <c r="F836" s="46"/>
      <c r="G836" s="46"/>
      <c r="H836" s="46"/>
      <c r="I836" s="46"/>
      <c r="K836" s="40"/>
      <c r="L836" s="40"/>
      <c r="M836" s="40"/>
      <c r="N836" s="40"/>
      <c r="O836" s="40"/>
    </row>
    <row r="837" spans="1:15" s="60" customFormat="1" ht="15.75" customHeight="1">
      <c r="A837" s="40"/>
      <c r="B837" s="59"/>
      <c r="C837" s="59"/>
      <c r="D837" s="59"/>
      <c r="E837" s="46"/>
      <c r="F837" s="46"/>
      <c r="G837" s="46"/>
      <c r="H837" s="46"/>
      <c r="I837" s="46"/>
      <c r="K837" s="40"/>
      <c r="L837" s="40"/>
      <c r="M837" s="40"/>
      <c r="N837" s="40"/>
      <c r="O837" s="40"/>
    </row>
    <row r="838" spans="1:15" s="60" customFormat="1" ht="15.75" customHeight="1">
      <c r="A838" s="40"/>
      <c r="B838" s="59"/>
      <c r="C838" s="59"/>
      <c r="D838" s="59"/>
      <c r="E838" s="46"/>
      <c r="F838" s="46"/>
      <c r="G838" s="46"/>
      <c r="H838" s="46"/>
      <c r="I838" s="46"/>
      <c r="K838" s="40"/>
      <c r="L838" s="40"/>
      <c r="M838" s="40"/>
      <c r="N838" s="40"/>
      <c r="O838" s="40"/>
    </row>
    <row r="839" spans="1:15" s="60" customFormat="1" ht="15.75" customHeight="1">
      <c r="A839" s="40"/>
      <c r="B839" s="59"/>
      <c r="C839" s="59"/>
      <c r="D839" s="59"/>
      <c r="E839" s="46"/>
      <c r="F839" s="46"/>
      <c r="G839" s="46"/>
      <c r="H839" s="46"/>
      <c r="I839" s="46"/>
      <c r="K839" s="40"/>
      <c r="L839" s="40"/>
      <c r="M839" s="40"/>
      <c r="N839" s="40"/>
      <c r="O839" s="40"/>
    </row>
    <row r="840" spans="1:15" s="60" customFormat="1" ht="15.75" customHeight="1">
      <c r="A840" s="40"/>
      <c r="B840" s="59"/>
      <c r="C840" s="59"/>
      <c r="D840" s="59"/>
      <c r="E840" s="46"/>
      <c r="F840" s="46"/>
      <c r="G840" s="46"/>
      <c r="H840" s="46"/>
      <c r="I840" s="46"/>
      <c r="K840" s="40"/>
      <c r="L840" s="40"/>
      <c r="M840" s="40"/>
      <c r="N840" s="40"/>
      <c r="O840" s="40"/>
    </row>
    <row r="841" spans="1:15" s="60" customFormat="1" ht="15.75" customHeight="1">
      <c r="A841" s="40"/>
      <c r="B841" s="59"/>
      <c r="C841" s="59"/>
      <c r="D841" s="59"/>
      <c r="E841" s="46"/>
      <c r="F841" s="46"/>
      <c r="G841" s="46"/>
      <c r="H841" s="46"/>
      <c r="I841" s="46"/>
      <c r="K841" s="40"/>
      <c r="L841" s="40"/>
      <c r="M841" s="40"/>
      <c r="N841" s="40"/>
      <c r="O841" s="40"/>
    </row>
    <row r="842" spans="1:15" s="60" customFormat="1" ht="15.75" customHeight="1">
      <c r="A842" s="40"/>
      <c r="B842" s="59"/>
      <c r="C842" s="59"/>
      <c r="D842" s="59"/>
      <c r="E842" s="46"/>
      <c r="F842" s="46"/>
      <c r="G842" s="46"/>
      <c r="H842" s="46"/>
      <c r="I842" s="46"/>
      <c r="K842" s="40"/>
      <c r="L842" s="40"/>
      <c r="M842" s="40"/>
      <c r="N842" s="40"/>
      <c r="O842" s="40"/>
    </row>
    <row r="843" spans="1:15" s="60" customFormat="1" ht="15.75" customHeight="1">
      <c r="A843" s="40"/>
      <c r="B843" s="59"/>
      <c r="C843" s="59"/>
      <c r="D843" s="59"/>
      <c r="E843" s="46"/>
      <c r="F843" s="46"/>
      <c r="G843" s="46"/>
      <c r="H843" s="46"/>
      <c r="I843" s="46"/>
      <c r="K843" s="40"/>
      <c r="L843" s="40"/>
      <c r="M843" s="40"/>
      <c r="N843" s="40"/>
      <c r="O843" s="40"/>
    </row>
    <row r="844" spans="1:15" s="60" customFormat="1" ht="15.75" customHeight="1">
      <c r="A844" s="40"/>
      <c r="B844" s="59"/>
      <c r="C844" s="59"/>
      <c r="D844" s="59"/>
      <c r="E844" s="46"/>
      <c r="F844" s="46"/>
      <c r="G844" s="46"/>
      <c r="H844" s="46"/>
      <c r="I844" s="46"/>
      <c r="K844" s="40"/>
      <c r="L844" s="40"/>
      <c r="M844" s="40"/>
      <c r="N844" s="40"/>
      <c r="O844" s="40"/>
    </row>
    <row r="845" spans="1:15" s="60" customFormat="1" ht="15.75" customHeight="1">
      <c r="A845" s="40"/>
      <c r="B845" s="59"/>
      <c r="C845" s="59"/>
      <c r="D845" s="59"/>
      <c r="E845" s="46"/>
      <c r="F845" s="46"/>
      <c r="G845" s="46"/>
      <c r="H845" s="46"/>
      <c r="I845" s="46"/>
      <c r="K845" s="40"/>
      <c r="L845" s="40"/>
      <c r="M845" s="40"/>
      <c r="N845" s="40"/>
      <c r="O845" s="40"/>
    </row>
    <row r="846" spans="1:15" s="60" customFormat="1" ht="15.75" customHeight="1">
      <c r="A846" s="40"/>
      <c r="B846" s="59"/>
      <c r="C846" s="59"/>
      <c r="D846" s="59"/>
      <c r="E846" s="46"/>
      <c r="F846" s="46"/>
      <c r="G846" s="46"/>
      <c r="H846" s="46"/>
      <c r="I846" s="46"/>
      <c r="K846" s="40"/>
      <c r="L846" s="40"/>
      <c r="M846" s="40"/>
      <c r="N846" s="40"/>
      <c r="O846" s="40"/>
    </row>
    <row r="847" spans="1:15" s="60" customFormat="1" ht="15.75" customHeight="1">
      <c r="A847" s="40"/>
      <c r="B847" s="59"/>
      <c r="C847" s="59"/>
      <c r="D847" s="59"/>
      <c r="E847" s="46"/>
      <c r="F847" s="46"/>
      <c r="G847" s="46"/>
      <c r="H847" s="46"/>
      <c r="I847" s="46"/>
      <c r="K847" s="40"/>
      <c r="L847" s="40"/>
      <c r="M847" s="40"/>
      <c r="N847" s="40"/>
      <c r="O847" s="40"/>
    </row>
    <row r="848" spans="1:15" s="60" customFormat="1" ht="15.75" customHeight="1">
      <c r="A848" s="40"/>
      <c r="B848" s="59"/>
      <c r="C848" s="59"/>
      <c r="D848" s="59"/>
      <c r="E848" s="46"/>
      <c r="F848" s="46"/>
      <c r="G848" s="46"/>
      <c r="H848" s="46"/>
      <c r="I848" s="46"/>
      <c r="K848" s="40"/>
      <c r="L848" s="40"/>
      <c r="M848" s="40"/>
      <c r="N848" s="40"/>
      <c r="O848" s="40"/>
    </row>
    <row r="849" spans="1:15" s="60" customFormat="1" ht="15.75" customHeight="1">
      <c r="A849" s="40"/>
      <c r="B849" s="59"/>
      <c r="C849" s="59"/>
      <c r="D849" s="59"/>
      <c r="E849" s="46"/>
      <c r="F849" s="46"/>
      <c r="G849" s="46"/>
      <c r="H849" s="46"/>
      <c r="I849" s="46"/>
      <c r="K849" s="40"/>
      <c r="L849" s="40"/>
      <c r="M849" s="40"/>
      <c r="N849" s="40"/>
      <c r="O849" s="40"/>
    </row>
    <row r="850" spans="1:15" s="60" customFormat="1" ht="15.75" customHeight="1">
      <c r="A850" s="40"/>
      <c r="B850" s="59"/>
      <c r="C850" s="59"/>
      <c r="D850" s="59"/>
      <c r="E850" s="46"/>
      <c r="F850" s="46"/>
      <c r="G850" s="46"/>
      <c r="H850" s="46"/>
      <c r="I850" s="46"/>
      <c r="K850" s="40"/>
      <c r="L850" s="40"/>
      <c r="M850" s="40"/>
      <c r="N850" s="40"/>
      <c r="O850" s="40"/>
    </row>
    <row r="851" spans="1:15" s="60" customFormat="1" ht="15.75" customHeight="1">
      <c r="A851" s="40"/>
      <c r="B851" s="59"/>
      <c r="C851" s="59"/>
      <c r="D851" s="59"/>
      <c r="E851" s="46"/>
      <c r="F851" s="46"/>
      <c r="G851" s="46"/>
      <c r="H851" s="46"/>
      <c r="I851" s="46"/>
      <c r="K851" s="40"/>
      <c r="L851" s="40"/>
      <c r="M851" s="40"/>
      <c r="N851" s="40"/>
      <c r="O851" s="40"/>
    </row>
    <row r="852" spans="1:15" s="60" customFormat="1" ht="15.75" customHeight="1">
      <c r="A852" s="40"/>
      <c r="B852" s="59"/>
      <c r="C852" s="59"/>
      <c r="D852" s="59"/>
      <c r="E852" s="46"/>
      <c r="F852" s="46"/>
      <c r="G852" s="46"/>
      <c r="H852" s="46"/>
      <c r="I852" s="46"/>
      <c r="K852" s="40"/>
      <c r="L852" s="40"/>
      <c r="M852" s="40"/>
      <c r="N852" s="40"/>
      <c r="O852" s="40"/>
    </row>
    <row r="853" spans="1:15" s="60" customFormat="1" ht="15.75" customHeight="1">
      <c r="A853" s="40"/>
      <c r="B853" s="59"/>
      <c r="C853" s="59"/>
      <c r="D853" s="59"/>
      <c r="E853" s="46"/>
      <c r="F853" s="46"/>
      <c r="G853" s="46"/>
      <c r="H853" s="46"/>
      <c r="I853" s="46"/>
      <c r="K853" s="40"/>
      <c r="L853" s="40"/>
      <c r="M853" s="40"/>
      <c r="N853" s="40"/>
      <c r="O853" s="40"/>
    </row>
    <row r="854" spans="1:15" s="60" customFormat="1" ht="15.75" customHeight="1">
      <c r="A854" s="40"/>
      <c r="B854" s="59"/>
      <c r="C854" s="59"/>
      <c r="D854" s="59"/>
      <c r="E854" s="46"/>
      <c r="F854" s="46"/>
      <c r="G854" s="46"/>
      <c r="H854" s="46"/>
      <c r="I854" s="46"/>
      <c r="K854" s="40"/>
      <c r="L854" s="40"/>
      <c r="M854" s="40"/>
      <c r="N854" s="40"/>
      <c r="O854" s="40"/>
    </row>
    <row r="855" spans="1:15" s="60" customFormat="1" ht="15.75" customHeight="1">
      <c r="A855" s="40"/>
      <c r="B855" s="59"/>
      <c r="C855" s="59"/>
      <c r="D855" s="59"/>
      <c r="E855" s="46"/>
      <c r="F855" s="46"/>
      <c r="G855" s="46"/>
      <c r="H855" s="46"/>
      <c r="I855" s="46"/>
      <c r="K855" s="40"/>
      <c r="L855" s="40"/>
      <c r="M855" s="40"/>
      <c r="N855" s="40"/>
      <c r="O855" s="40"/>
    </row>
    <row r="856" spans="1:15" s="60" customFormat="1" ht="15.75" customHeight="1">
      <c r="A856" s="40"/>
      <c r="B856" s="59"/>
      <c r="C856" s="59"/>
      <c r="D856" s="59"/>
      <c r="E856" s="46"/>
      <c r="F856" s="46"/>
      <c r="G856" s="46"/>
      <c r="H856" s="46"/>
      <c r="I856" s="46"/>
      <c r="K856" s="40"/>
      <c r="L856" s="40"/>
      <c r="M856" s="40"/>
      <c r="N856" s="40"/>
      <c r="O856" s="40"/>
    </row>
    <row r="857" spans="1:15" s="60" customFormat="1" ht="15.75" customHeight="1">
      <c r="A857" s="40"/>
      <c r="B857" s="59"/>
      <c r="C857" s="59"/>
      <c r="D857" s="59"/>
      <c r="E857" s="46"/>
      <c r="F857" s="46"/>
      <c r="G857" s="46"/>
      <c r="H857" s="46"/>
      <c r="I857" s="46"/>
      <c r="K857" s="40"/>
      <c r="L857" s="40"/>
      <c r="M857" s="40"/>
      <c r="N857" s="40"/>
      <c r="O857" s="40"/>
    </row>
    <row r="858" spans="1:15" s="60" customFormat="1" ht="15.75" customHeight="1">
      <c r="A858" s="40"/>
      <c r="B858" s="59"/>
      <c r="C858" s="59"/>
      <c r="D858" s="59"/>
      <c r="E858" s="46"/>
      <c r="F858" s="46"/>
      <c r="G858" s="46"/>
      <c r="H858" s="46"/>
      <c r="I858" s="46"/>
      <c r="K858" s="40"/>
      <c r="L858" s="40"/>
      <c r="M858" s="40"/>
      <c r="N858" s="40"/>
      <c r="O858" s="40"/>
    </row>
    <row r="859" spans="1:15" s="60" customFormat="1" ht="15.75" customHeight="1">
      <c r="A859" s="40"/>
      <c r="B859" s="59"/>
      <c r="C859" s="59"/>
      <c r="D859" s="59"/>
      <c r="E859" s="46"/>
      <c r="F859" s="46"/>
      <c r="G859" s="46"/>
      <c r="H859" s="46"/>
      <c r="I859" s="46"/>
      <c r="K859" s="40"/>
      <c r="L859" s="40"/>
      <c r="M859" s="40"/>
      <c r="N859" s="40"/>
      <c r="O859" s="40"/>
    </row>
    <row r="860" spans="1:15" s="60" customFormat="1" ht="15.75" customHeight="1">
      <c r="A860" s="40"/>
      <c r="B860" s="59"/>
      <c r="C860" s="59"/>
      <c r="D860" s="59"/>
      <c r="E860" s="46"/>
      <c r="F860" s="46"/>
      <c r="G860" s="46"/>
      <c r="H860" s="46"/>
      <c r="I860" s="46"/>
      <c r="K860" s="40"/>
      <c r="L860" s="40"/>
      <c r="M860" s="40"/>
      <c r="N860" s="40"/>
      <c r="O860" s="40"/>
    </row>
    <row r="861" spans="1:15" s="60" customFormat="1" ht="15.75" customHeight="1">
      <c r="A861" s="40"/>
      <c r="B861" s="59"/>
      <c r="C861" s="59"/>
      <c r="D861" s="59"/>
      <c r="E861" s="46"/>
      <c r="F861" s="46"/>
      <c r="G861" s="46"/>
      <c r="H861" s="46"/>
      <c r="I861" s="46"/>
      <c r="K861" s="40"/>
      <c r="L861" s="40"/>
      <c r="M861" s="40"/>
      <c r="N861" s="40"/>
      <c r="O861" s="40"/>
    </row>
    <row r="862" spans="1:15" s="60" customFormat="1" ht="15.75" customHeight="1">
      <c r="A862" s="40"/>
      <c r="B862" s="59"/>
      <c r="C862" s="59"/>
      <c r="D862" s="59"/>
      <c r="E862" s="46"/>
      <c r="F862" s="46"/>
      <c r="G862" s="46"/>
      <c r="H862" s="46"/>
      <c r="I862" s="46"/>
      <c r="K862" s="40"/>
      <c r="L862" s="40"/>
      <c r="M862" s="40"/>
      <c r="N862" s="40"/>
      <c r="O862" s="40"/>
    </row>
    <row r="863" spans="1:15" s="60" customFormat="1" ht="15.75" customHeight="1">
      <c r="A863" s="40"/>
      <c r="B863" s="59"/>
      <c r="C863" s="59"/>
      <c r="D863" s="59"/>
      <c r="E863" s="46"/>
      <c r="F863" s="46"/>
      <c r="G863" s="46"/>
      <c r="H863" s="46"/>
      <c r="I863" s="46"/>
      <c r="K863" s="40"/>
      <c r="L863" s="40"/>
      <c r="M863" s="40"/>
      <c r="N863" s="40"/>
      <c r="O863" s="40"/>
    </row>
    <row r="864" spans="1:15" s="60" customFormat="1" ht="15.75" customHeight="1">
      <c r="A864" s="40"/>
      <c r="B864" s="59"/>
      <c r="C864" s="59"/>
      <c r="D864" s="59"/>
      <c r="E864" s="46"/>
      <c r="F864" s="46"/>
      <c r="G864" s="46"/>
      <c r="H864" s="46"/>
      <c r="I864" s="46"/>
      <c r="K864" s="40"/>
      <c r="L864" s="40"/>
      <c r="M864" s="40"/>
      <c r="N864" s="40"/>
      <c r="O864" s="40"/>
    </row>
    <row r="865" spans="1:15" s="60" customFormat="1" ht="15.75" customHeight="1">
      <c r="A865" s="40"/>
      <c r="B865" s="59"/>
      <c r="C865" s="59"/>
      <c r="D865" s="59"/>
      <c r="E865" s="46"/>
      <c r="F865" s="46"/>
      <c r="G865" s="46"/>
      <c r="H865" s="46"/>
      <c r="I865" s="46"/>
      <c r="K865" s="40"/>
      <c r="L865" s="40"/>
      <c r="M865" s="40"/>
      <c r="N865" s="40"/>
      <c r="O865" s="40"/>
    </row>
    <row r="866" spans="1:15" s="60" customFormat="1" ht="15.75" customHeight="1">
      <c r="A866" s="40"/>
      <c r="B866" s="59"/>
      <c r="C866" s="59"/>
      <c r="D866" s="59"/>
      <c r="E866" s="46"/>
      <c r="F866" s="46"/>
      <c r="G866" s="46"/>
      <c r="H866" s="46"/>
      <c r="I866" s="46"/>
      <c r="K866" s="40"/>
      <c r="L866" s="40"/>
      <c r="M866" s="40"/>
      <c r="N866" s="40"/>
      <c r="O866" s="40"/>
    </row>
    <row r="867" spans="1:15" s="60" customFormat="1" ht="15.75" customHeight="1">
      <c r="A867" s="40"/>
      <c r="B867" s="59"/>
      <c r="C867" s="59"/>
      <c r="D867" s="59"/>
      <c r="E867" s="46"/>
      <c r="F867" s="46"/>
      <c r="G867" s="46"/>
      <c r="H867" s="46"/>
      <c r="I867" s="46"/>
      <c r="K867" s="40"/>
      <c r="L867" s="40"/>
      <c r="M867" s="40"/>
      <c r="N867" s="40"/>
      <c r="O867" s="40"/>
    </row>
    <row r="868" spans="1:15" s="60" customFormat="1" ht="15.75" customHeight="1">
      <c r="A868" s="40"/>
      <c r="B868" s="59"/>
      <c r="C868" s="59"/>
      <c r="D868" s="59"/>
      <c r="E868" s="46"/>
      <c r="F868" s="46"/>
      <c r="G868" s="46"/>
      <c r="H868" s="46"/>
      <c r="I868" s="46"/>
      <c r="K868" s="40"/>
      <c r="L868" s="40"/>
      <c r="M868" s="40"/>
      <c r="N868" s="40"/>
      <c r="O868" s="40"/>
    </row>
    <row r="869" spans="1:15" s="60" customFormat="1" ht="15.75" customHeight="1">
      <c r="A869" s="40"/>
      <c r="B869" s="59"/>
      <c r="C869" s="59"/>
      <c r="D869" s="59"/>
      <c r="E869" s="46"/>
      <c r="F869" s="46"/>
      <c r="G869" s="46"/>
      <c r="H869" s="46"/>
      <c r="I869" s="46"/>
      <c r="K869" s="40"/>
      <c r="L869" s="40"/>
      <c r="M869" s="40"/>
      <c r="N869" s="40"/>
      <c r="O869" s="40"/>
    </row>
    <row r="870" spans="1:15" s="60" customFormat="1" ht="15.75" customHeight="1">
      <c r="A870" s="40"/>
      <c r="B870" s="59"/>
      <c r="C870" s="59"/>
      <c r="D870" s="59"/>
      <c r="E870" s="46"/>
      <c r="F870" s="46"/>
      <c r="G870" s="46"/>
      <c r="H870" s="46"/>
      <c r="I870" s="46"/>
      <c r="K870" s="40"/>
      <c r="L870" s="40"/>
      <c r="M870" s="40"/>
      <c r="N870" s="40"/>
      <c r="O870" s="40"/>
    </row>
    <row r="871" spans="1:15" s="60" customFormat="1" ht="15.75" customHeight="1">
      <c r="A871" s="40"/>
      <c r="B871" s="59"/>
      <c r="C871" s="59"/>
      <c r="D871" s="59"/>
      <c r="E871" s="46"/>
      <c r="F871" s="46"/>
      <c r="G871" s="46"/>
      <c r="H871" s="46"/>
      <c r="I871" s="46"/>
      <c r="K871" s="40"/>
      <c r="L871" s="40"/>
      <c r="M871" s="40"/>
      <c r="N871" s="40"/>
      <c r="O871" s="40"/>
    </row>
    <row r="872" spans="1:15" s="60" customFormat="1" ht="15.75" customHeight="1">
      <c r="A872" s="40"/>
      <c r="B872" s="59"/>
      <c r="C872" s="59"/>
      <c r="D872" s="59"/>
      <c r="E872" s="46"/>
      <c r="F872" s="46"/>
      <c r="G872" s="46"/>
      <c r="H872" s="46"/>
      <c r="I872" s="46"/>
      <c r="K872" s="40"/>
      <c r="L872" s="40"/>
      <c r="M872" s="40"/>
      <c r="N872" s="40"/>
      <c r="O872" s="40"/>
    </row>
    <row r="873" spans="1:15" s="60" customFormat="1" ht="15.75" customHeight="1">
      <c r="A873" s="40"/>
      <c r="B873" s="59"/>
      <c r="C873" s="59"/>
      <c r="D873" s="59"/>
      <c r="E873" s="46"/>
      <c r="F873" s="46"/>
      <c r="G873" s="46"/>
      <c r="H873" s="46"/>
      <c r="I873" s="46"/>
      <c r="K873" s="40"/>
      <c r="L873" s="40"/>
      <c r="M873" s="40"/>
      <c r="N873" s="40"/>
      <c r="O873" s="40"/>
    </row>
    <row r="874" spans="1:15" s="60" customFormat="1" ht="15.75" customHeight="1">
      <c r="A874" s="40"/>
      <c r="B874" s="59"/>
      <c r="C874" s="59"/>
      <c r="D874" s="59"/>
      <c r="E874" s="46"/>
      <c r="F874" s="46"/>
      <c r="G874" s="46"/>
      <c r="H874" s="46"/>
      <c r="I874" s="46"/>
      <c r="K874" s="40"/>
      <c r="L874" s="40"/>
      <c r="M874" s="40"/>
      <c r="N874" s="40"/>
      <c r="O874" s="40"/>
    </row>
    <row r="875" spans="1:15" s="60" customFormat="1" ht="15.75" customHeight="1">
      <c r="A875" s="40"/>
      <c r="B875" s="59"/>
      <c r="C875" s="59"/>
      <c r="D875" s="59"/>
      <c r="E875" s="46"/>
      <c r="F875" s="46"/>
      <c r="G875" s="46"/>
      <c r="H875" s="46"/>
      <c r="I875" s="46"/>
      <c r="K875" s="40"/>
      <c r="L875" s="40"/>
      <c r="M875" s="40"/>
      <c r="N875" s="40"/>
      <c r="O875" s="40"/>
    </row>
    <row r="876" spans="1:15" s="60" customFormat="1" ht="15.75" customHeight="1">
      <c r="A876" s="40"/>
      <c r="B876" s="59"/>
      <c r="C876" s="59"/>
      <c r="D876" s="59"/>
      <c r="E876" s="46"/>
      <c r="F876" s="46"/>
      <c r="G876" s="46"/>
      <c r="H876" s="46"/>
      <c r="I876" s="46"/>
      <c r="K876" s="40"/>
      <c r="L876" s="40"/>
      <c r="M876" s="40"/>
      <c r="N876" s="40"/>
      <c r="O876" s="40"/>
    </row>
    <row r="877" spans="1:15" s="60" customFormat="1" ht="15.75" customHeight="1">
      <c r="A877" s="40"/>
      <c r="B877" s="59"/>
      <c r="C877" s="59"/>
      <c r="D877" s="59"/>
      <c r="E877" s="46"/>
      <c r="F877" s="46"/>
      <c r="G877" s="46"/>
      <c r="H877" s="46"/>
      <c r="I877" s="46"/>
      <c r="K877" s="40"/>
      <c r="L877" s="40"/>
      <c r="M877" s="40"/>
      <c r="N877" s="40"/>
      <c r="O877" s="40"/>
    </row>
    <row r="878" spans="1:15" s="60" customFormat="1" ht="15.75" customHeight="1">
      <c r="A878" s="40"/>
      <c r="B878" s="59"/>
      <c r="C878" s="59"/>
      <c r="D878" s="59"/>
      <c r="E878" s="46"/>
      <c r="F878" s="46"/>
      <c r="G878" s="46"/>
      <c r="H878" s="46"/>
      <c r="I878" s="46"/>
      <c r="K878" s="40"/>
      <c r="L878" s="40"/>
      <c r="M878" s="40"/>
      <c r="N878" s="40"/>
      <c r="O878" s="40"/>
    </row>
    <row r="879" spans="1:15" s="60" customFormat="1" ht="15.75" customHeight="1">
      <c r="A879" s="40"/>
      <c r="B879" s="59"/>
      <c r="C879" s="59"/>
      <c r="D879" s="59"/>
      <c r="E879" s="46"/>
      <c r="F879" s="46"/>
      <c r="G879" s="46"/>
      <c r="H879" s="46"/>
      <c r="I879" s="46"/>
      <c r="K879" s="40"/>
      <c r="L879" s="40"/>
      <c r="M879" s="40"/>
      <c r="N879" s="40"/>
      <c r="O879" s="40"/>
    </row>
    <row r="880" spans="1:15" s="60" customFormat="1" ht="15.75" customHeight="1">
      <c r="A880" s="40"/>
      <c r="B880" s="59"/>
      <c r="C880" s="59"/>
      <c r="D880" s="59"/>
      <c r="E880" s="46"/>
      <c r="F880" s="46"/>
      <c r="G880" s="46"/>
      <c r="H880" s="46"/>
      <c r="I880" s="46"/>
      <c r="K880" s="40"/>
      <c r="L880" s="40"/>
      <c r="M880" s="40"/>
      <c r="N880" s="40"/>
      <c r="O880" s="40"/>
    </row>
    <row r="881" spans="1:15" s="60" customFormat="1" ht="15.75" customHeight="1">
      <c r="A881" s="40"/>
      <c r="B881" s="59"/>
      <c r="C881" s="59"/>
      <c r="D881" s="59"/>
      <c r="E881" s="46"/>
      <c r="F881" s="46"/>
      <c r="G881" s="46"/>
      <c r="H881" s="46"/>
      <c r="I881" s="46"/>
      <c r="K881" s="40"/>
      <c r="L881" s="40"/>
      <c r="M881" s="40"/>
      <c r="N881" s="40"/>
      <c r="O881" s="40"/>
    </row>
    <row r="882" spans="1:15" s="60" customFormat="1" ht="15.75" customHeight="1">
      <c r="A882" s="40"/>
      <c r="B882" s="59"/>
      <c r="C882" s="59"/>
      <c r="D882" s="59"/>
      <c r="E882" s="46"/>
      <c r="F882" s="46"/>
      <c r="G882" s="46"/>
      <c r="H882" s="46"/>
      <c r="I882" s="46"/>
      <c r="K882" s="40"/>
      <c r="L882" s="40"/>
      <c r="M882" s="40"/>
      <c r="N882" s="40"/>
      <c r="O882" s="40"/>
    </row>
    <row r="883" spans="1:15" s="60" customFormat="1" ht="15.75" customHeight="1">
      <c r="A883" s="40"/>
      <c r="B883" s="59"/>
      <c r="C883" s="59"/>
      <c r="D883" s="59"/>
      <c r="E883" s="46"/>
      <c r="F883" s="46"/>
      <c r="G883" s="46"/>
      <c r="H883" s="46"/>
      <c r="I883" s="46"/>
      <c r="K883" s="40"/>
      <c r="L883" s="40"/>
      <c r="M883" s="40"/>
      <c r="N883" s="40"/>
      <c r="O883" s="40"/>
    </row>
    <row r="884" spans="1:15" s="60" customFormat="1" ht="15.75" customHeight="1">
      <c r="A884" s="40"/>
      <c r="B884" s="59"/>
      <c r="C884" s="59"/>
      <c r="D884" s="59"/>
      <c r="E884" s="46"/>
      <c r="F884" s="46"/>
      <c r="G884" s="46"/>
      <c r="H884" s="46"/>
      <c r="I884" s="46"/>
      <c r="K884" s="40"/>
      <c r="L884" s="40"/>
      <c r="M884" s="40"/>
      <c r="N884" s="40"/>
      <c r="O884" s="40"/>
    </row>
    <row r="885" spans="1:15" s="60" customFormat="1" ht="15.75" customHeight="1">
      <c r="A885" s="40"/>
      <c r="B885" s="59"/>
      <c r="C885" s="59"/>
      <c r="D885" s="59"/>
      <c r="E885" s="46"/>
      <c r="F885" s="46"/>
      <c r="G885" s="46"/>
      <c r="H885" s="46"/>
      <c r="I885" s="46"/>
      <c r="K885" s="40"/>
      <c r="L885" s="40"/>
      <c r="M885" s="40"/>
      <c r="N885" s="40"/>
      <c r="O885" s="40"/>
    </row>
    <row r="886" spans="1:15" s="60" customFormat="1" ht="15.75" customHeight="1">
      <c r="A886" s="40"/>
      <c r="B886" s="59"/>
      <c r="C886" s="59"/>
      <c r="D886" s="59"/>
      <c r="E886" s="46"/>
      <c r="F886" s="46"/>
      <c r="G886" s="46"/>
      <c r="H886" s="46"/>
      <c r="I886" s="46"/>
      <c r="K886" s="40"/>
      <c r="L886" s="40"/>
      <c r="M886" s="40"/>
      <c r="N886" s="40"/>
      <c r="O886" s="40"/>
    </row>
    <row r="887" spans="1:15" s="60" customFormat="1" ht="15.75" customHeight="1">
      <c r="A887" s="40"/>
      <c r="B887" s="59"/>
      <c r="C887" s="59"/>
      <c r="D887" s="59"/>
      <c r="E887" s="46"/>
      <c r="F887" s="46"/>
      <c r="G887" s="46"/>
      <c r="H887" s="46"/>
      <c r="I887" s="46"/>
      <c r="K887" s="40"/>
      <c r="L887" s="40"/>
      <c r="M887" s="40"/>
      <c r="N887" s="40"/>
      <c r="O887" s="40"/>
    </row>
    <row r="888" spans="1:15" s="60" customFormat="1" ht="15.75" customHeight="1">
      <c r="A888" s="40"/>
      <c r="B888" s="59"/>
      <c r="C888" s="59"/>
      <c r="D888" s="59"/>
      <c r="E888" s="46"/>
      <c r="F888" s="46"/>
      <c r="G888" s="46"/>
      <c r="H888" s="46"/>
      <c r="I888" s="46"/>
      <c r="K888" s="40"/>
      <c r="L888" s="40"/>
      <c r="M888" s="40"/>
      <c r="N888" s="40"/>
      <c r="O888" s="40"/>
    </row>
    <row r="889" spans="1:15" s="60" customFormat="1" ht="15.75" customHeight="1">
      <c r="A889" s="40"/>
      <c r="B889" s="59"/>
      <c r="C889" s="59"/>
      <c r="D889" s="59"/>
      <c r="E889" s="46"/>
      <c r="F889" s="46"/>
      <c r="G889" s="46"/>
      <c r="H889" s="46"/>
      <c r="I889" s="46"/>
      <c r="K889" s="40"/>
      <c r="L889" s="40"/>
      <c r="M889" s="40"/>
      <c r="N889" s="40"/>
      <c r="O889" s="40"/>
    </row>
    <row r="890" spans="1:15" s="60" customFormat="1" ht="15.75" customHeight="1">
      <c r="A890" s="40"/>
      <c r="B890" s="59"/>
      <c r="C890" s="59"/>
      <c r="D890" s="59"/>
      <c r="E890" s="46"/>
      <c r="F890" s="46"/>
      <c r="G890" s="46"/>
      <c r="H890" s="46"/>
      <c r="I890" s="46"/>
      <c r="K890" s="40"/>
      <c r="L890" s="40"/>
      <c r="M890" s="40"/>
      <c r="N890" s="40"/>
      <c r="O890" s="40"/>
    </row>
    <row r="891" spans="1:15" s="60" customFormat="1" ht="15.75" customHeight="1">
      <c r="A891" s="40"/>
      <c r="B891" s="59"/>
      <c r="C891" s="59"/>
      <c r="D891" s="59"/>
      <c r="E891" s="46"/>
      <c r="F891" s="46"/>
      <c r="G891" s="46"/>
      <c r="H891" s="46"/>
      <c r="I891" s="46"/>
      <c r="K891" s="40"/>
      <c r="L891" s="40"/>
      <c r="M891" s="40"/>
      <c r="N891" s="40"/>
      <c r="O891" s="40"/>
    </row>
    <row r="892" spans="1:15" s="60" customFormat="1" ht="15.75" customHeight="1">
      <c r="A892" s="40"/>
      <c r="B892" s="59"/>
      <c r="C892" s="59"/>
      <c r="D892" s="59"/>
      <c r="E892" s="46"/>
      <c r="F892" s="46"/>
      <c r="G892" s="46"/>
      <c r="H892" s="46"/>
      <c r="I892" s="46"/>
      <c r="K892" s="40"/>
      <c r="L892" s="40"/>
      <c r="M892" s="40"/>
      <c r="N892" s="40"/>
      <c r="O892" s="40"/>
    </row>
    <row r="893" spans="1:15" s="60" customFormat="1" ht="15.75" customHeight="1">
      <c r="A893" s="40"/>
      <c r="B893" s="59"/>
      <c r="C893" s="59"/>
      <c r="D893" s="59"/>
      <c r="E893" s="46"/>
      <c r="F893" s="46"/>
      <c r="G893" s="46"/>
      <c r="H893" s="46"/>
      <c r="I893" s="46"/>
      <c r="K893" s="40"/>
      <c r="L893" s="40"/>
      <c r="M893" s="40"/>
      <c r="N893" s="40"/>
      <c r="O893" s="40"/>
    </row>
    <row r="894" spans="1:15" s="60" customFormat="1" ht="15.75" customHeight="1">
      <c r="A894" s="40"/>
      <c r="B894" s="59"/>
      <c r="C894" s="59"/>
      <c r="D894" s="59"/>
      <c r="E894" s="46"/>
      <c r="F894" s="46"/>
      <c r="G894" s="46"/>
      <c r="H894" s="46"/>
      <c r="I894" s="46"/>
      <c r="K894" s="40"/>
      <c r="L894" s="40"/>
      <c r="M894" s="40"/>
      <c r="N894" s="40"/>
      <c r="O894" s="40"/>
    </row>
    <row r="895" spans="1:15" s="60" customFormat="1" ht="15.75" customHeight="1">
      <c r="A895" s="40"/>
      <c r="B895" s="59"/>
      <c r="C895" s="59"/>
      <c r="D895" s="59"/>
      <c r="E895" s="46"/>
      <c r="F895" s="46"/>
      <c r="G895" s="46"/>
      <c r="H895" s="46"/>
      <c r="I895" s="46"/>
      <c r="K895" s="40"/>
      <c r="L895" s="40"/>
      <c r="M895" s="40"/>
      <c r="N895" s="40"/>
      <c r="O895" s="40"/>
    </row>
    <row r="896" spans="1:15" s="60" customFormat="1" ht="15.75" customHeight="1">
      <c r="A896" s="40"/>
      <c r="B896" s="59"/>
      <c r="C896" s="59"/>
      <c r="D896" s="59"/>
      <c r="E896" s="46"/>
      <c r="F896" s="46"/>
      <c r="G896" s="46"/>
      <c r="H896" s="46"/>
      <c r="I896" s="46"/>
      <c r="K896" s="40"/>
      <c r="L896" s="40"/>
      <c r="M896" s="40"/>
      <c r="N896" s="40"/>
      <c r="O896" s="40"/>
    </row>
    <row r="897" spans="1:15" s="60" customFormat="1" ht="15.75" customHeight="1">
      <c r="A897" s="40"/>
      <c r="B897" s="59"/>
      <c r="C897" s="59"/>
      <c r="D897" s="59"/>
      <c r="E897" s="46"/>
      <c r="F897" s="46"/>
      <c r="G897" s="46"/>
      <c r="H897" s="46"/>
      <c r="I897" s="46"/>
      <c r="K897" s="40"/>
      <c r="L897" s="40"/>
      <c r="M897" s="40"/>
      <c r="N897" s="40"/>
      <c r="O897" s="40"/>
    </row>
    <row r="898" spans="1:15" s="60" customFormat="1" ht="15.75" customHeight="1">
      <c r="A898" s="40"/>
      <c r="B898" s="59"/>
      <c r="C898" s="59"/>
      <c r="D898" s="59"/>
      <c r="E898" s="46"/>
      <c r="F898" s="46"/>
      <c r="G898" s="46"/>
      <c r="H898" s="46"/>
      <c r="I898" s="46"/>
      <c r="K898" s="40"/>
      <c r="L898" s="40"/>
      <c r="M898" s="40"/>
      <c r="N898" s="40"/>
      <c r="O898" s="40"/>
    </row>
    <row r="899" spans="1:15" s="60" customFormat="1" ht="15.75" customHeight="1">
      <c r="A899" s="40"/>
      <c r="B899" s="59"/>
      <c r="C899" s="59"/>
      <c r="D899" s="59"/>
      <c r="E899" s="46"/>
      <c r="F899" s="46"/>
      <c r="G899" s="46"/>
      <c r="H899" s="46"/>
      <c r="I899" s="46"/>
      <c r="K899" s="40"/>
      <c r="L899" s="40"/>
      <c r="M899" s="40"/>
      <c r="N899" s="40"/>
      <c r="O899" s="40"/>
    </row>
    <row r="900" spans="1:15" s="60" customFormat="1" ht="15.75" customHeight="1">
      <c r="A900" s="40"/>
      <c r="B900" s="59"/>
      <c r="C900" s="59"/>
      <c r="D900" s="59"/>
      <c r="E900" s="46"/>
      <c r="F900" s="46"/>
      <c r="G900" s="46"/>
      <c r="H900" s="46"/>
      <c r="I900" s="46"/>
      <c r="K900" s="40"/>
      <c r="L900" s="40"/>
      <c r="M900" s="40"/>
      <c r="N900" s="40"/>
      <c r="O900" s="40"/>
    </row>
    <row r="901" spans="1:15" s="60" customFormat="1" ht="15.75" customHeight="1">
      <c r="A901" s="40"/>
      <c r="B901" s="59"/>
      <c r="C901" s="59"/>
      <c r="D901" s="59"/>
      <c r="E901" s="46"/>
      <c r="F901" s="46"/>
      <c r="G901" s="46"/>
      <c r="H901" s="46"/>
      <c r="I901" s="46"/>
      <c r="K901" s="40"/>
      <c r="L901" s="40"/>
      <c r="M901" s="40"/>
      <c r="N901" s="40"/>
      <c r="O901" s="40"/>
    </row>
    <row r="902" spans="1:15" s="60" customFormat="1" ht="15.75" customHeight="1">
      <c r="A902" s="40"/>
      <c r="B902" s="59"/>
      <c r="C902" s="59"/>
      <c r="D902" s="59"/>
      <c r="E902" s="46"/>
      <c r="F902" s="46"/>
      <c r="G902" s="46"/>
      <c r="H902" s="46"/>
      <c r="I902" s="46"/>
      <c r="K902" s="40"/>
      <c r="L902" s="40"/>
      <c r="M902" s="40"/>
      <c r="N902" s="40"/>
      <c r="O902" s="40"/>
    </row>
    <row r="903" spans="1:15" s="60" customFormat="1" ht="15.75" customHeight="1">
      <c r="A903" s="40"/>
      <c r="B903" s="59"/>
      <c r="C903" s="59"/>
      <c r="D903" s="59"/>
      <c r="E903" s="46"/>
      <c r="F903" s="46"/>
      <c r="G903" s="46"/>
      <c r="H903" s="46"/>
      <c r="I903" s="46"/>
      <c r="K903" s="40"/>
      <c r="L903" s="40"/>
      <c r="M903" s="40"/>
      <c r="N903" s="40"/>
      <c r="O903" s="40"/>
    </row>
    <row r="904" spans="1:15" s="60" customFormat="1" ht="15.75" customHeight="1">
      <c r="A904" s="40"/>
      <c r="B904" s="59"/>
      <c r="C904" s="59"/>
      <c r="D904" s="59"/>
      <c r="E904" s="46"/>
      <c r="F904" s="46"/>
      <c r="G904" s="46"/>
      <c r="H904" s="46"/>
      <c r="I904" s="46"/>
      <c r="K904" s="40"/>
      <c r="L904" s="40"/>
      <c r="M904" s="40"/>
      <c r="N904" s="40"/>
      <c r="O904" s="40"/>
    </row>
    <row r="905" spans="1:15" s="60" customFormat="1" ht="15.75" customHeight="1">
      <c r="A905" s="40"/>
      <c r="B905" s="59"/>
      <c r="C905" s="59"/>
      <c r="D905" s="59"/>
      <c r="E905" s="46"/>
      <c r="F905" s="46"/>
      <c r="G905" s="46"/>
      <c r="H905" s="46"/>
      <c r="I905" s="46"/>
      <c r="K905" s="40"/>
      <c r="L905" s="40"/>
      <c r="M905" s="40"/>
      <c r="N905" s="40"/>
      <c r="O905" s="40"/>
    </row>
    <row r="906" spans="1:15" s="60" customFormat="1" ht="15.75" customHeight="1">
      <c r="A906" s="40"/>
      <c r="B906" s="59"/>
      <c r="C906" s="59"/>
      <c r="D906" s="59"/>
      <c r="E906" s="46"/>
      <c r="F906" s="46"/>
      <c r="G906" s="46"/>
      <c r="H906" s="46"/>
      <c r="I906" s="46"/>
      <c r="K906" s="40"/>
      <c r="L906" s="40"/>
      <c r="M906" s="40"/>
      <c r="N906" s="40"/>
      <c r="O906" s="40"/>
    </row>
    <row r="907" spans="1:15" s="60" customFormat="1" ht="15.75" customHeight="1">
      <c r="A907" s="40"/>
      <c r="B907" s="59"/>
      <c r="C907" s="59"/>
      <c r="D907" s="59"/>
      <c r="E907" s="46"/>
      <c r="F907" s="46"/>
      <c r="G907" s="46"/>
      <c r="H907" s="46"/>
      <c r="I907" s="46"/>
      <c r="K907" s="40"/>
      <c r="L907" s="40"/>
      <c r="M907" s="40"/>
      <c r="N907" s="40"/>
      <c r="O907" s="40"/>
    </row>
    <row r="908" spans="1:15" s="60" customFormat="1" ht="15.75" customHeight="1">
      <c r="A908" s="40"/>
      <c r="B908" s="59"/>
      <c r="C908" s="59"/>
      <c r="D908" s="59"/>
      <c r="E908" s="46"/>
      <c r="F908" s="46"/>
      <c r="G908" s="46"/>
      <c r="H908" s="46"/>
      <c r="I908" s="46"/>
      <c r="K908" s="40"/>
      <c r="L908" s="40"/>
      <c r="M908" s="40"/>
      <c r="N908" s="40"/>
      <c r="O908" s="40"/>
    </row>
    <row r="909" spans="1:15" s="60" customFormat="1" ht="15.75" customHeight="1">
      <c r="A909" s="40"/>
      <c r="B909" s="59"/>
      <c r="C909" s="59"/>
      <c r="D909" s="59"/>
      <c r="E909" s="46"/>
      <c r="F909" s="46"/>
      <c r="G909" s="46"/>
      <c r="H909" s="46"/>
      <c r="I909" s="46"/>
      <c r="K909" s="40"/>
      <c r="L909" s="40"/>
      <c r="M909" s="40"/>
      <c r="N909" s="40"/>
      <c r="O909" s="40"/>
    </row>
    <row r="910" spans="1:15" s="60" customFormat="1" ht="15.75" customHeight="1">
      <c r="A910" s="40"/>
      <c r="B910" s="59"/>
      <c r="C910" s="59"/>
      <c r="D910" s="59"/>
      <c r="E910" s="46"/>
      <c r="F910" s="46"/>
      <c r="G910" s="46"/>
      <c r="H910" s="46"/>
      <c r="I910" s="46"/>
      <c r="K910" s="40"/>
      <c r="L910" s="40"/>
      <c r="M910" s="40"/>
      <c r="N910" s="40"/>
      <c r="O910" s="40"/>
    </row>
    <row r="911" spans="1:15" s="60" customFormat="1" ht="15.75" customHeight="1">
      <c r="A911" s="40"/>
      <c r="B911" s="59"/>
      <c r="C911" s="59"/>
      <c r="D911" s="59"/>
      <c r="E911" s="46"/>
      <c r="F911" s="46"/>
      <c r="G911" s="46"/>
      <c r="H911" s="46"/>
      <c r="I911" s="46"/>
      <c r="K911" s="40"/>
      <c r="L911" s="40"/>
      <c r="M911" s="40"/>
      <c r="N911" s="40"/>
      <c r="O911" s="40"/>
    </row>
    <row r="912" spans="1:15" s="60" customFormat="1" ht="15.75" customHeight="1">
      <c r="A912" s="40"/>
      <c r="B912" s="59"/>
      <c r="C912" s="59"/>
      <c r="D912" s="59"/>
      <c r="E912" s="46"/>
      <c r="F912" s="46"/>
      <c r="G912" s="46"/>
      <c r="H912" s="46"/>
      <c r="I912" s="46"/>
      <c r="K912" s="40"/>
      <c r="L912" s="40"/>
      <c r="M912" s="40"/>
      <c r="N912" s="40"/>
      <c r="O912" s="40"/>
    </row>
    <row r="913" spans="1:15" s="60" customFormat="1" ht="15.75" customHeight="1">
      <c r="A913" s="40"/>
      <c r="B913" s="59"/>
      <c r="C913" s="59"/>
      <c r="D913" s="59"/>
      <c r="E913" s="46"/>
      <c r="F913" s="46"/>
      <c r="G913" s="46"/>
      <c r="H913" s="46"/>
      <c r="I913" s="46"/>
      <c r="K913" s="40"/>
      <c r="L913" s="40"/>
      <c r="M913" s="40"/>
      <c r="N913" s="40"/>
      <c r="O913" s="40"/>
    </row>
    <row r="914" spans="1:15" s="60" customFormat="1" ht="15.75" customHeight="1">
      <c r="A914" s="40"/>
      <c r="B914" s="59"/>
      <c r="C914" s="59"/>
      <c r="D914" s="59"/>
      <c r="E914" s="46"/>
      <c r="F914" s="46"/>
      <c r="G914" s="46"/>
      <c r="H914" s="46"/>
      <c r="I914" s="46"/>
      <c r="K914" s="40"/>
      <c r="L914" s="40"/>
      <c r="M914" s="40"/>
      <c r="N914" s="40"/>
      <c r="O914" s="40"/>
    </row>
    <row r="915" spans="1:15" s="60" customFormat="1" ht="15.75" customHeight="1">
      <c r="A915" s="40"/>
      <c r="B915" s="59"/>
      <c r="C915" s="59"/>
      <c r="D915" s="59"/>
      <c r="E915" s="46"/>
      <c r="F915" s="46"/>
      <c r="G915" s="46"/>
      <c r="H915" s="46"/>
      <c r="I915" s="46"/>
      <c r="K915" s="40"/>
      <c r="L915" s="40"/>
      <c r="M915" s="40"/>
      <c r="N915" s="40"/>
      <c r="O915" s="40"/>
    </row>
    <row r="916" spans="1:15" s="60" customFormat="1" ht="15.75" customHeight="1">
      <c r="A916" s="40"/>
      <c r="B916" s="59"/>
      <c r="C916" s="59"/>
      <c r="D916" s="59"/>
      <c r="E916" s="46"/>
      <c r="F916" s="46"/>
      <c r="G916" s="46"/>
      <c r="H916" s="46"/>
      <c r="I916" s="46"/>
      <c r="K916" s="40"/>
      <c r="L916" s="40"/>
      <c r="M916" s="40"/>
      <c r="N916" s="40"/>
      <c r="O916" s="40"/>
    </row>
    <row r="917" spans="1:15" s="60" customFormat="1" ht="15.75" customHeight="1">
      <c r="A917" s="40"/>
      <c r="B917" s="59"/>
      <c r="C917" s="59"/>
      <c r="D917" s="59"/>
      <c r="E917" s="46"/>
      <c r="F917" s="46"/>
      <c r="G917" s="46"/>
      <c r="H917" s="46"/>
      <c r="I917" s="46"/>
      <c r="K917" s="40"/>
      <c r="L917" s="40"/>
      <c r="M917" s="40"/>
      <c r="N917" s="40"/>
      <c r="O917" s="40"/>
    </row>
    <row r="918" spans="1:15" s="60" customFormat="1" ht="15.75" customHeight="1">
      <c r="A918" s="40"/>
      <c r="B918" s="59"/>
      <c r="C918" s="59"/>
      <c r="D918" s="59"/>
      <c r="E918" s="46"/>
      <c r="F918" s="46"/>
      <c r="G918" s="46"/>
      <c r="H918" s="46"/>
      <c r="I918" s="46"/>
      <c r="K918" s="40"/>
      <c r="L918" s="40"/>
      <c r="M918" s="40"/>
      <c r="N918" s="40"/>
      <c r="O918" s="40"/>
    </row>
    <row r="919" spans="1:15" s="60" customFormat="1" ht="15.75" customHeight="1">
      <c r="A919" s="40"/>
      <c r="B919" s="59"/>
      <c r="C919" s="59"/>
      <c r="D919" s="59"/>
      <c r="E919" s="46"/>
      <c r="F919" s="46"/>
      <c r="G919" s="46"/>
      <c r="H919" s="46"/>
      <c r="I919" s="46"/>
      <c r="K919" s="40"/>
      <c r="L919" s="40"/>
      <c r="M919" s="40"/>
      <c r="N919" s="40"/>
      <c r="O919" s="40"/>
    </row>
    <row r="920" spans="1:15" s="60" customFormat="1" ht="15.75" customHeight="1">
      <c r="A920" s="40"/>
      <c r="B920" s="59"/>
      <c r="C920" s="59"/>
      <c r="D920" s="59"/>
      <c r="E920" s="46"/>
      <c r="F920" s="46"/>
      <c r="G920" s="46"/>
      <c r="H920" s="46"/>
      <c r="I920" s="46"/>
      <c r="K920" s="40"/>
      <c r="L920" s="40"/>
      <c r="M920" s="40"/>
      <c r="N920" s="40"/>
      <c r="O920" s="40"/>
    </row>
    <row r="921" spans="1:15" s="60" customFormat="1" ht="15.75" customHeight="1">
      <c r="A921" s="40"/>
      <c r="B921" s="59"/>
      <c r="C921" s="59"/>
      <c r="D921" s="59"/>
      <c r="E921" s="46"/>
      <c r="F921" s="46"/>
      <c r="G921" s="46"/>
      <c r="H921" s="46"/>
      <c r="I921" s="46"/>
      <c r="K921" s="40"/>
      <c r="L921" s="40"/>
      <c r="M921" s="40"/>
      <c r="N921" s="40"/>
      <c r="O921" s="40"/>
    </row>
    <row r="922" spans="1:15" s="60" customFormat="1" ht="15.75" customHeight="1">
      <c r="A922" s="40"/>
      <c r="B922" s="59"/>
      <c r="C922" s="59"/>
      <c r="D922" s="59"/>
      <c r="E922" s="46"/>
      <c r="F922" s="46"/>
      <c r="G922" s="46"/>
      <c r="H922" s="46"/>
      <c r="I922" s="46"/>
      <c r="K922" s="40"/>
      <c r="L922" s="40"/>
      <c r="M922" s="40"/>
      <c r="N922" s="40"/>
      <c r="O922" s="40"/>
    </row>
    <row r="923" spans="1:15" s="60" customFormat="1" ht="15.75" customHeight="1">
      <c r="A923" s="40"/>
      <c r="B923" s="59"/>
      <c r="C923" s="59"/>
      <c r="D923" s="59"/>
      <c r="E923" s="46"/>
      <c r="F923" s="46"/>
      <c r="G923" s="46"/>
      <c r="H923" s="46"/>
      <c r="I923" s="46"/>
      <c r="K923" s="40"/>
      <c r="L923" s="40"/>
      <c r="M923" s="40"/>
      <c r="N923" s="40"/>
      <c r="O923" s="40"/>
    </row>
    <row r="924" spans="1:15" s="60" customFormat="1" ht="15.75" customHeight="1">
      <c r="A924" s="40"/>
      <c r="B924" s="59"/>
      <c r="C924" s="59"/>
      <c r="D924" s="59"/>
      <c r="E924" s="46"/>
      <c r="F924" s="46"/>
      <c r="G924" s="46"/>
      <c r="H924" s="46"/>
      <c r="I924" s="46"/>
      <c r="K924" s="40"/>
      <c r="L924" s="40"/>
      <c r="M924" s="40"/>
      <c r="N924" s="40"/>
      <c r="O924" s="40"/>
    </row>
    <row r="925" spans="1:15" s="60" customFormat="1" ht="15.75" customHeight="1">
      <c r="A925" s="40"/>
      <c r="B925" s="59"/>
      <c r="C925" s="59"/>
      <c r="D925" s="59"/>
      <c r="E925" s="46"/>
      <c r="F925" s="46"/>
      <c r="G925" s="46"/>
      <c r="H925" s="46"/>
      <c r="I925" s="46"/>
      <c r="K925" s="40"/>
      <c r="L925" s="40"/>
      <c r="M925" s="40"/>
      <c r="N925" s="40"/>
      <c r="O925" s="40"/>
    </row>
    <row r="926" spans="1:15" s="60" customFormat="1" ht="15.75" customHeight="1">
      <c r="A926" s="40"/>
      <c r="B926" s="59"/>
      <c r="C926" s="59"/>
      <c r="D926" s="59"/>
      <c r="E926" s="46"/>
      <c r="F926" s="46"/>
      <c r="G926" s="46"/>
      <c r="H926" s="46"/>
      <c r="I926" s="46"/>
      <c r="K926" s="40"/>
      <c r="L926" s="40"/>
      <c r="M926" s="40"/>
      <c r="N926" s="40"/>
      <c r="O926" s="40"/>
    </row>
    <row r="927" spans="1:15" s="60" customFormat="1" ht="15.75" customHeight="1">
      <c r="A927" s="40"/>
      <c r="B927" s="59"/>
      <c r="C927" s="59"/>
      <c r="D927" s="59"/>
      <c r="E927" s="46"/>
      <c r="F927" s="46"/>
      <c r="G927" s="46"/>
      <c r="H927" s="46"/>
      <c r="I927" s="46"/>
      <c r="K927" s="40"/>
      <c r="L927" s="40"/>
      <c r="M927" s="40"/>
      <c r="N927" s="40"/>
      <c r="O927" s="40"/>
    </row>
    <row r="928" spans="1:15" s="60" customFormat="1" ht="15.75" customHeight="1">
      <c r="A928" s="40"/>
      <c r="B928" s="59"/>
      <c r="C928" s="59"/>
      <c r="D928" s="59"/>
      <c r="E928" s="46"/>
      <c r="F928" s="46"/>
      <c r="G928" s="46"/>
      <c r="H928" s="46"/>
      <c r="I928" s="46"/>
      <c r="K928" s="40"/>
      <c r="L928" s="40"/>
      <c r="M928" s="40"/>
      <c r="N928" s="40"/>
      <c r="O928" s="40"/>
    </row>
    <row r="929" spans="1:15" s="60" customFormat="1" ht="15.75" customHeight="1">
      <c r="A929" s="40"/>
      <c r="B929" s="59"/>
      <c r="C929" s="59"/>
      <c r="D929" s="59"/>
      <c r="E929" s="46"/>
      <c r="F929" s="46"/>
      <c r="G929" s="46"/>
      <c r="H929" s="46"/>
      <c r="I929" s="46"/>
      <c r="K929" s="40"/>
      <c r="L929" s="40"/>
      <c r="M929" s="40"/>
      <c r="N929" s="40"/>
      <c r="O929" s="40"/>
    </row>
    <row r="930" spans="1:15" s="60" customFormat="1" ht="15.75" customHeight="1">
      <c r="A930" s="40"/>
      <c r="B930" s="59"/>
      <c r="C930" s="59"/>
      <c r="D930" s="59"/>
      <c r="E930" s="46"/>
      <c r="F930" s="46"/>
      <c r="G930" s="46"/>
      <c r="H930" s="46"/>
      <c r="I930" s="46"/>
      <c r="K930" s="40"/>
      <c r="L930" s="40"/>
      <c r="M930" s="40"/>
      <c r="N930" s="40"/>
      <c r="O930" s="40"/>
    </row>
    <row r="931" spans="1:15" s="60" customFormat="1" ht="15.75" customHeight="1">
      <c r="A931" s="40"/>
      <c r="B931" s="59"/>
      <c r="C931" s="59"/>
      <c r="D931" s="59"/>
      <c r="E931" s="46"/>
      <c r="F931" s="46"/>
      <c r="G931" s="46"/>
      <c r="H931" s="46"/>
      <c r="I931" s="46"/>
      <c r="K931" s="40"/>
      <c r="L931" s="40"/>
      <c r="M931" s="40"/>
      <c r="N931" s="40"/>
      <c r="O931" s="40"/>
    </row>
    <row r="932" spans="1:15" s="60" customFormat="1" ht="15.75" customHeight="1">
      <c r="A932" s="40"/>
      <c r="B932" s="59"/>
      <c r="C932" s="59"/>
      <c r="D932" s="59"/>
      <c r="E932" s="46"/>
      <c r="F932" s="46"/>
      <c r="G932" s="46"/>
      <c r="H932" s="46"/>
      <c r="I932" s="46"/>
      <c r="K932" s="40"/>
      <c r="L932" s="40"/>
      <c r="M932" s="40"/>
      <c r="N932" s="40"/>
      <c r="O932" s="40"/>
    </row>
    <row r="933" spans="1:15" s="60" customFormat="1" ht="15.75" customHeight="1">
      <c r="A933" s="40"/>
      <c r="B933" s="59"/>
      <c r="C933" s="59"/>
      <c r="D933" s="59"/>
      <c r="E933" s="46"/>
      <c r="F933" s="46"/>
      <c r="G933" s="46"/>
      <c r="H933" s="46"/>
      <c r="I933" s="46"/>
      <c r="K933" s="40"/>
      <c r="L933" s="40"/>
      <c r="M933" s="40"/>
      <c r="N933" s="40"/>
      <c r="O933" s="40"/>
    </row>
    <row r="934" spans="1:15" s="60" customFormat="1" ht="15.75" customHeight="1">
      <c r="A934" s="40"/>
      <c r="B934" s="59"/>
      <c r="C934" s="59"/>
      <c r="D934" s="59"/>
      <c r="E934" s="46"/>
      <c r="F934" s="46"/>
      <c r="G934" s="46"/>
      <c r="H934" s="46"/>
      <c r="I934" s="46"/>
      <c r="K934" s="40"/>
      <c r="L934" s="40"/>
      <c r="M934" s="40"/>
      <c r="N934" s="40"/>
      <c r="O934" s="40"/>
    </row>
    <row r="935" spans="1:15" s="60" customFormat="1" ht="15.75" customHeight="1">
      <c r="A935" s="40"/>
      <c r="B935" s="59"/>
      <c r="C935" s="59"/>
      <c r="D935" s="59"/>
      <c r="E935" s="46"/>
      <c r="F935" s="46"/>
      <c r="G935" s="46"/>
      <c r="H935" s="46"/>
      <c r="I935" s="46"/>
      <c r="K935" s="40"/>
      <c r="L935" s="40"/>
      <c r="M935" s="40"/>
      <c r="N935" s="40"/>
      <c r="O935" s="40"/>
    </row>
    <row r="936" spans="1:15" s="60" customFormat="1" ht="15.75" customHeight="1">
      <c r="A936" s="40"/>
      <c r="B936" s="59"/>
      <c r="C936" s="59"/>
      <c r="D936" s="59"/>
      <c r="E936" s="46"/>
      <c r="F936" s="46"/>
      <c r="G936" s="46"/>
      <c r="H936" s="46"/>
      <c r="I936" s="46"/>
      <c r="K936" s="40"/>
      <c r="L936" s="40"/>
      <c r="M936" s="40"/>
      <c r="N936" s="40"/>
      <c r="O936" s="40"/>
    </row>
    <row r="937" spans="1:15" s="60" customFormat="1" ht="15.75" customHeight="1">
      <c r="A937" s="40"/>
      <c r="B937" s="59"/>
      <c r="C937" s="59"/>
      <c r="D937" s="59"/>
      <c r="E937" s="46"/>
      <c r="F937" s="46"/>
      <c r="G937" s="46"/>
      <c r="H937" s="46"/>
      <c r="I937" s="46"/>
      <c r="K937" s="40"/>
      <c r="L937" s="40"/>
      <c r="M937" s="40"/>
      <c r="N937" s="40"/>
      <c r="O937" s="40"/>
    </row>
    <row r="938" spans="1:15" s="60" customFormat="1" ht="15.75" customHeight="1">
      <c r="A938" s="40"/>
      <c r="B938" s="59"/>
      <c r="C938" s="59"/>
      <c r="D938" s="59"/>
      <c r="E938" s="46"/>
      <c r="F938" s="46"/>
      <c r="G938" s="46"/>
      <c r="H938" s="46"/>
      <c r="I938" s="46"/>
      <c r="K938" s="40"/>
      <c r="L938" s="40"/>
      <c r="M938" s="40"/>
      <c r="N938" s="40"/>
      <c r="O938" s="40"/>
    </row>
    <row r="939" spans="1:15" s="60" customFormat="1" ht="15.75" customHeight="1">
      <c r="A939" s="40"/>
      <c r="B939" s="59"/>
      <c r="C939" s="59"/>
      <c r="D939" s="59"/>
      <c r="E939" s="46"/>
      <c r="F939" s="46"/>
      <c r="G939" s="46"/>
      <c r="H939" s="46"/>
      <c r="I939" s="46"/>
      <c r="K939" s="40"/>
      <c r="L939" s="40"/>
      <c r="M939" s="40"/>
      <c r="N939" s="40"/>
      <c r="O939" s="40"/>
    </row>
    <row r="940" spans="1:15" s="60" customFormat="1" ht="15.75" customHeight="1">
      <c r="A940" s="40"/>
      <c r="B940" s="59"/>
      <c r="C940" s="59"/>
      <c r="D940" s="59"/>
      <c r="E940" s="46"/>
      <c r="F940" s="46"/>
      <c r="G940" s="46"/>
      <c r="H940" s="46"/>
      <c r="I940" s="46"/>
      <c r="K940" s="40"/>
      <c r="L940" s="40"/>
      <c r="M940" s="40"/>
      <c r="N940" s="40"/>
      <c r="O940" s="40"/>
    </row>
    <row r="941" spans="1:15" s="60" customFormat="1" ht="15.75" customHeight="1">
      <c r="A941" s="40"/>
      <c r="B941" s="59"/>
      <c r="C941" s="59"/>
      <c r="D941" s="59"/>
      <c r="E941" s="46"/>
      <c r="F941" s="46"/>
      <c r="G941" s="46"/>
      <c r="H941" s="46"/>
      <c r="I941" s="46"/>
      <c r="K941" s="40"/>
      <c r="L941" s="40"/>
      <c r="M941" s="40"/>
      <c r="N941" s="40"/>
      <c r="O941" s="40"/>
    </row>
    <row r="942" spans="1:15" s="60" customFormat="1" ht="15.75" customHeight="1">
      <c r="A942" s="40"/>
      <c r="B942" s="59"/>
      <c r="C942" s="59"/>
      <c r="D942" s="59"/>
      <c r="E942" s="46"/>
      <c r="F942" s="46"/>
      <c r="G942" s="46"/>
      <c r="H942" s="46"/>
      <c r="I942" s="46"/>
      <c r="K942" s="40"/>
      <c r="L942" s="40"/>
      <c r="M942" s="40"/>
      <c r="N942" s="40"/>
      <c r="O942" s="40"/>
    </row>
    <row r="943" spans="1:15" s="60" customFormat="1" ht="15.75" customHeight="1">
      <c r="A943" s="40"/>
      <c r="B943" s="59"/>
      <c r="C943" s="59"/>
      <c r="D943" s="59"/>
      <c r="E943" s="46"/>
      <c r="F943" s="46"/>
      <c r="G943" s="46"/>
      <c r="H943" s="46"/>
      <c r="I943" s="46"/>
      <c r="K943" s="40"/>
      <c r="L943" s="40"/>
      <c r="M943" s="40"/>
      <c r="N943" s="40"/>
      <c r="O943" s="40"/>
    </row>
    <row r="944" spans="1:15" s="60" customFormat="1" ht="15.75" customHeight="1">
      <c r="A944" s="40"/>
      <c r="B944" s="59"/>
      <c r="C944" s="59"/>
      <c r="D944" s="59"/>
      <c r="E944" s="46"/>
      <c r="F944" s="46"/>
      <c r="G944" s="46"/>
      <c r="H944" s="46"/>
      <c r="I944" s="46"/>
      <c r="K944" s="40"/>
      <c r="L944" s="40"/>
      <c r="M944" s="40"/>
      <c r="N944" s="40"/>
      <c r="O944" s="40"/>
    </row>
    <row r="945" spans="1:15" s="60" customFormat="1" ht="15.75" customHeight="1">
      <c r="A945" s="40"/>
      <c r="B945" s="59"/>
      <c r="C945" s="59"/>
      <c r="D945" s="59"/>
      <c r="E945" s="46"/>
      <c r="F945" s="46"/>
      <c r="G945" s="46"/>
      <c r="H945" s="46"/>
      <c r="I945" s="46"/>
      <c r="K945" s="40"/>
      <c r="L945" s="40"/>
      <c r="M945" s="40"/>
      <c r="N945" s="40"/>
      <c r="O945" s="40"/>
    </row>
    <row r="946" spans="1:15" s="60" customFormat="1" ht="15.75" customHeight="1">
      <c r="A946" s="40"/>
      <c r="B946" s="59"/>
      <c r="C946" s="59"/>
      <c r="D946" s="59"/>
      <c r="E946" s="46"/>
      <c r="F946" s="46"/>
      <c r="G946" s="46"/>
      <c r="H946" s="46"/>
      <c r="I946" s="46"/>
      <c r="K946" s="40"/>
      <c r="L946" s="40"/>
      <c r="M946" s="40"/>
      <c r="N946" s="40"/>
      <c r="O946" s="40"/>
    </row>
    <row r="947" spans="1:15" s="60" customFormat="1" ht="15.75" customHeight="1">
      <c r="A947" s="40"/>
      <c r="B947" s="59"/>
      <c r="C947" s="59"/>
      <c r="D947" s="59"/>
      <c r="E947" s="46"/>
      <c r="F947" s="46"/>
      <c r="G947" s="46"/>
      <c r="H947" s="46"/>
      <c r="I947" s="46"/>
      <c r="K947" s="40"/>
      <c r="L947" s="40"/>
      <c r="M947" s="40"/>
      <c r="N947" s="40"/>
      <c r="O947" s="40"/>
    </row>
    <row r="948" spans="1:15" s="60" customFormat="1" ht="15.75" customHeight="1">
      <c r="A948" s="40"/>
      <c r="B948" s="59"/>
      <c r="C948" s="59"/>
      <c r="D948" s="59"/>
      <c r="E948" s="46"/>
      <c r="F948" s="46"/>
      <c r="G948" s="46"/>
      <c r="H948" s="46"/>
      <c r="I948" s="46"/>
      <c r="K948" s="40"/>
      <c r="L948" s="40"/>
      <c r="M948" s="40"/>
      <c r="N948" s="40"/>
      <c r="O948" s="40"/>
    </row>
    <row r="949" spans="1:15" s="60" customFormat="1" ht="15.75" customHeight="1">
      <c r="A949" s="40"/>
      <c r="B949" s="59"/>
      <c r="C949" s="59"/>
      <c r="D949" s="59"/>
      <c r="E949" s="46"/>
      <c r="F949" s="46"/>
      <c r="G949" s="46"/>
      <c r="H949" s="46"/>
      <c r="I949" s="46"/>
      <c r="K949" s="40"/>
      <c r="L949" s="40"/>
      <c r="M949" s="40"/>
      <c r="N949" s="40"/>
      <c r="O949" s="40"/>
    </row>
    <row r="950" spans="1:15" s="60" customFormat="1" ht="15.75" customHeight="1">
      <c r="A950" s="40"/>
      <c r="B950" s="59"/>
      <c r="C950" s="59"/>
      <c r="D950" s="59"/>
      <c r="E950" s="46"/>
      <c r="F950" s="46"/>
      <c r="G950" s="46"/>
      <c r="H950" s="46"/>
      <c r="I950" s="46"/>
      <c r="K950" s="40"/>
      <c r="L950" s="40"/>
      <c r="M950" s="40"/>
      <c r="N950" s="40"/>
      <c r="O950" s="40"/>
    </row>
    <row r="951" spans="1:15" s="60" customFormat="1" ht="15.75" customHeight="1">
      <c r="A951" s="40"/>
      <c r="B951" s="59"/>
      <c r="C951" s="59"/>
      <c r="D951" s="59"/>
      <c r="E951" s="46"/>
      <c r="F951" s="46"/>
      <c r="G951" s="46"/>
      <c r="H951" s="46"/>
      <c r="I951" s="46"/>
      <c r="K951" s="40"/>
      <c r="L951" s="40"/>
      <c r="M951" s="40"/>
      <c r="N951" s="40"/>
      <c r="O951" s="40"/>
    </row>
    <row r="952" spans="1:15" s="60" customFormat="1" ht="15.75" customHeight="1">
      <c r="A952" s="40"/>
      <c r="B952" s="59"/>
      <c r="C952" s="59"/>
      <c r="D952" s="59"/>
      <c r="E952" s="46"/>
      <c r="F952" s="46"/>
      <c r="G952" s="46"/>
      <c r="H952" s="46"/>
      <c r="I952" s="46"/>
      <c r="K952" s="40"/>
      <c r="L952" s="40"/>
      <c r="M952" s="40"/>
      <c r="N952" s="40"/>
      <c r="O952" s="40"/>
    </row>
    <row r="953" spans="1:15" s="60" customFormat="1" ht="15.75" customHeight="1">
      <c r="A953" s="40"/>
      <c r="B953" s="59"/>
      <c r="C953" s="59"/>
      <c r="D953" s="59"/>
      <c r="E953" s="46"/>
      <c r="F953" s="46"/>
      <c r="G953" s="46"/>
      <c r="H953" s="46"/>
      <c r="I953" s="46"/>
      <c r="K953" s="40"/>
      <c r="L953" s="40"/>
      <c r="M953" s="40"/>
      <c r="N953" s="40"/>
      <c r="O953" s="40"/>
    </row>
    <row r="954" spans="1:15" s="60" customFormat="1" ht="15.75" customHeight="1">
      <c r="A954" s="40"/>
      <c r="B954" s="59"/>
      <c r="C954" s="59"/>
      <c r="D954" s="59"/>
      <c r="E954" s="46"/>
      <c r="F954" s="46"/>
      <c r="G954" s="46"/>
      <c r="H954" s="46"/>
      <c r="I954" s="46"/>
      <c r="K954" s="40"/>
      <c r="L954" s="40"/>
      <c r="M954" s="40"/>
      <c r="N954" s="40"/>
      <c r="O954" s="40"/>
    </row>
    <row r="955" spans="1:15" s="60" customFormat="1" ht="15.75" customHeight="1">
      <c r="A955" s="40"/>
      <c r="B955" s="59"/>
      <c r="C955" s="59"/>
      <c r="D955" s="59"/>
      <c r="E955" s="46"/>
      <c r="F955" s="46"/>
      <c r="G955" s="46"/>
      <c r="H955" s="46"/>
      <c r="I955" s="46"/>
      <c r="K955" s="40"/>
      <c r="L955" s="40"/>
      <c r="M955" s="40"/>
      <c r="N955" s="40"/>
      <c r="O955" s="40"/>
    </row>
    <row r="956" spans="1:15" s="60" customFormat="1" ht="15.75" customHeight="1">
      <c r="A956" s="40"/>
      <c r="B956" s="59"/>
      <c r="C956" s="59"/>
      <c r="D956" s="59"/>
      <c r="E956" s="46"/>
      <c r="F956" s="46"/>
      <c r="G956" s="46"/>
      <c r="H956" s="46"/>
      <c r="I956" s="46"/>
      <c r="K956" s="40"/>
      <c r="L956" s="40"/>
      <c r="M956" s="40"/>
      <c r="N956" s="40"/>
      <c r="O956" s="40"/>
    </row>
    <row r="957" spans="1:15" s="60" customFormat="1" ht="15.75" customHeight="1">
      <c r="A957" s="40"/>
      <c r="B957" s="59"/>
      <c r="C957" s="59"/>
      <c r="D957" s="59"/>
      <c r="E957" s="46"/>
      <c r="F957" s="46"/>
      <c r="G957" s="46"/>
      <c r="H957" s="46"/>
      <c r="I957" s="46"/>
      <c r="K957" s="40"/>
      <c r="L957" s="40"/>
      <c r="M957" s="40"/>
      <c r="N957" s="40"/>
      <c r="O957" s="40"/>
    </row>
    <row r="958" spans="1:15" s="60" customFormat="1" ht="15.75" customHeight="1">
      <c r="A958" s="40"/>
      <c r="B958" s="59"/>
      <c r="C958" s="59"/>
      <c r="D958" s="59"/>
      <c r="E958" s="46"/>
      <c r="F958" s="46"/>
      <c r="G958" s="46"/>
      <c r="H958" s="46"/>
      <c r="I958" s="46"/>
      <c r="K958" s="40"/>
      <c r="L958" s="40"/>
      <c r="M958" s="40"/>
      <c r="N958" s="40"/>
      <c r="O958" s="40"/>
    </row>
    <row r="959" spans="1:15" s="60" customFormat="1" ht="15.75" customHeight="1">
      <c r="A959" s="40"/>
      <c r="B959" s="59"/>
      <c r="C959" s="59"/>
      <c r="D959" s="59"/>
      <c r="E959" s="46"/>
      <c r="F959" s="46"/>
      <c r="G959" s="46"/>
      <c r="H959" s="46"/>
      <c r="I959" s="46"/>
      <c r="K959" s="40"/>
      <c r="L959" s="40"/>
      <c r="M959" s="40"/>
      <c r="N959" s="40"/>
      <c r="O959" s="40"/>
    </row>
    <row r="960" spans="1:15" s="60" customFormat="1" ht="15.75" customHeight="1">
      <c r="A960" s="40"/>
      <c r="B960" s="59"/>
      <c r="C960" s="59"/>
      <c r="D960" s="59"/>
      <c r="E960" s="46"/>
      <c r="F960" s="46"/>
      <c r="G960" s="46"/>
      <c r="H960" s="46"/>
      <c r="I960" s="46"/>
      <c r="K960" s="40"/>
      <c r="L960" s="40"/>
      <c r="M960" s="40"/>
      <c r="N960" s="40"/>
      <c r="O960" s="40"/>
    </row>
    <row r="961" spans="1:15" s="60" customFormat="1" ht="15.75" customHeight="1">
      <c r="A961" s="40"/>
      <c r="B961" s="59"/>
      <c r="C961" s="59"/>
      <c r="D961" s="59"/>
      <c r="E961" s="46"/>
      <c r="F961" s="46"/>
      <c r="G961" s="46"/>
      <c r="H961" s="46"/>
      <c r="I961" s="46"/>
      <c r="K961" s="40"/>
      <c r="L961" s="40"/>
      <c r="M961" s="40"/>
      <c r="N961" s="40"/>
      <c r="O961" s="40"/>
    </row>
    <row r="962" spans="1:15" s="60" customFormat="1" ht="15.75" customHeight="1">
      <c r="A962" s="40"/>
      <c r="B962" s="59"/>
      <c r="C962" s="59"/>
      <c r="D962" s="59"/>
      <c r="E962" s="46"/>
      <c r="F962" s="46"/>
      <c r="G962" s="46"/>
      <c r="H962" s="46"/>
      <c r="I962" s="46"/>
      <c r="K962" s="40"/>
      <c r="L962" s="40"/>
      <c r="M962" s="40"/>
      <c r="N962" s="40"/>
      <c r="O962" s="40"/>
    </row>
    <row r="963" spans="1:15" s="60" customFormat="1" ht="15.75" customHeight="1">
      <c r="A963" s="40"/>
      <c r="B963" s="59"/>
      <c r="C963" s="59"/>
      <c r="D963" s="59"/>
      <c r="E963" s="46"/>
      <c r="F963" s="46"/>
      <c r="G963" s="46"/>
      <c r="H963" s="46"/>
      <c r="I963" s="46"/>
      <c r="K963" s="40"/>
      <c r="L963" s="40"/>
      <c r="M963" s="40"/>
      <c r="N963" s="40"/>
      <c r="O963" s="40"/>
    </row>
    <row r="964" spans="1:15" s="60" customFormat="1" ht="15.75" customHeight="1">
      <c r="A964" s="40"/>
      <c r="B964" s="59"/>
      <c r="C964" s="59"/>
      <c r="D964" s="59"/>
      <c r="E964" s="46"/>
      <c r="F964" s="46"/>
      <c r="G964" s="46"/>
      <c r="H964" s="46"/>
      <c r="I964" s="46"/>
      <c r="K964" s="40"/>
      <c r="L964" s="40"/>
      <c r="M964" s="40"/>
      <c r="N964" s="40"/>
      <c r="O964" s="40"/>
    </row>
    <row r="965" spans="1:15" s="60" customFormat="1" ht="15.75" customHeight="1">
      <c r="A965" s="40"/>
      <c r="B965" s="59"/>
      <c r="C965" s="59"/>
      <c r="D965" s="59"/>
      <c r="E965" s="46"/>
      <c r="F965" s="46"/>
      <c r="G965" s="46"/>
      <c r="H965" s="46"/>
      <c r="I965" s="46"/>
      <c r="K965" s="40"/>
      <c r="L965" s="40"/>
      <c r="M965" s="40"/>
      <c r="N965" s="40"/>
      <c r="O965" s="40"/>
    </row>
    <row r="966" spans="1:15" s="60" customFormat="1" ht="15.75" customHeight="1">
      <c r="A966" s="40"/>
      <c r="B966" s="59"/>
      <c r="C966" s="59"/>
      <c r="D966" s="59"/>
      <c r="E966" s="46"/>
      <c r="F966" s="46"/>
      <c r="G966" s="46"/>
      <c r="H966" s="46"/>
      <c r="I966" s="46"/>
      <c r="K966" s="40"/>
      <c r="L966" s="40"/>
      <c r="M966" s="40"/>
      <c r="N966" s="40"/>
      <c r="O966" s="40"/>
    </row>
    <row r="967" spans="1:15" s="60" customFormat="1" ht="15.75" customHeight="1">
      <c r="A967" s="40"/>
      <c r="B967" s="59"/>
      <c r="C967" s="59"/>
      <c r="D967" s="59"/>
      <c r="E967" s="46"/>
      <c r="F967" s="46"/>
      <c r="G967" s="46"/>
      <c r="H967" s="46"/>
      <c r="I967" s="46"/>
      <c r="K967" s="40"/>
      <c r="L967" s="40"/>
      <c r="M967" s="40"/>
      <c r="N967" s="40"/>
      <c r="O967" s="40"/>
    </row>
    <row r="968" spans="1:15" s="60" customFormat="1" ht="15.75" customHeight="1">
      <c r="A968" s="40"/>
      <c r="B968" s="59"/>
      <c r="C968" s="59"/>
      <c r="D968" s="59"/>
      <c r="E968" s="46"/>
      <c r="F968" s="46"/>
      <c r="G968" s="46"/>
      <c r="H968" s="46"/>
      <c r="I968" s="46"/>
      <c r="K968" s="40"/>
      <c r="L968" s="40"/>
      <c r="M968" s="40"/>
      <c r="N968" s="40"/>
      <c r="O968" s="40"/>
    </row>
    <row r="969" spans="1:15" s="60" customFormat="1" ht="15.75" customHeight="1">
      <c r="A969" s="40"/>
      <c r="B969" s="59"/>
      <c r="C969" s="59"/>
      <c r="D969" s="59"/>
      <c r="E969" s="46"/>
      <c r="F969" s="46"/>
      <c r="G969" s="46"/>
      <c r="H969" s="46"/>
      <c r="I969" s="46"/>
      <c r="K969" s="40"/>
      <c r="L969" s="40"/>
      <c r="M969" s="40"/>
      <c r="N969" s="40"/>
      <c r="O969" s="40"/>
    </row>
    <row r="970" spans="1:15" s="60" customFormat="1" ht="15.75" customHeight="1">
      <c r="A970" s="40"/>
      <c r="B970" s="59"/>
      <c r="C970" s="59"/>
      <c r="D970" s="59"/>
      <c r="E970" s="46"/>
      <c r="F970" s="46"/>
      <c r="G970" s="46"/>
      <c r="H970" s="46"/>
      <c r="I970" s="46"/>
      <c r="K970" s="40"/>
      <c r="L970" s="40"/>
      <c r="M970" s="40"/>
      <c r="N970" s="40"/>
      <c r="O970" s="40"/>
    </row>
    <row r="971" spans="1:15" s="60" customFormat="1" ht="15.75" customHeight="1">
      <c r="A971" s="40"/>
      <c r="B971" s="59"/>
      <c r="C971" s="59"/>
      <c r="D971" s="59"/>
      <c r="E971" s="46"/>
      <c r="F971" s="46"/>
      <c r="G971" s="46"/>
      <c r="H971" s="46"/>
      <c r="I971" s="46"/>
      <c r="K971" s="40"/>
      <c r="L971" s="40"/>
      <c r="M971" s="40"/>
      <c r="N971" s="40"/>
      <c r="O971" s="40"/>
    </row>
    <row r="972" spans="1:15" s="60" customFormat="1" ht="15.75" customHeight="1">
      <c r="A972" s="40"/>
      <c r="B972" s="59"/>
      <c r="C972" s="59"/>
      <c r="D972" s="59"/>
      <c r="E972" s="46"/>
      <c r="F972" s="46"/>
      <c r="G972" s="46"/>
      <c r="H972" s="46"/>
      <c r="I972" s="46"/>
      <c r="K972" s="40"/>
      <c r="L972" s="40"/>
      <c r="M972" s="40"/>
      <c r="N972" s="40"/>
      <c r="O972" s="40"/>
    </row>
    <row r="973" spans="1:15" s="60" customFormat="1" ht="15.75" customHeight="1">
      <c r="A973" s="40"/>
      <c r="B973" s="59"/>
      <c r="C973" s="59"/>
      <c r="D973" s="59"/>
      <c r="E973" s="46"/>
      <c r="F973" s="46"/>
      <c r="G973" s="46"/>
      <c r="H973" s="46"/>
      <c r="I973" s="46"/>
      <c r="K973" s="40"/>
      <c r="L973" s="40"/>
      <c r="M973" s="40"/>
      <c r="N973" s="40"/>
      <c r="O973" s="40"/>
    </row>
    <row r="974" spans="1:15" s="60" customFormat="1" ht="15.75" customHeight="1">
      <c r="A974" s="40"/>
      <c r="B974" s="59"/>
      <c r="C974" s="59"/>
      <c r="D974" s="59"/>
      <c r="E974" s="46"/>
      <c r="F974" s="46"/>
      <c r="G974" s="46"/>
      <c r="H974" s="46"/>
      <c r="I974" s="46"/>
      <c r="K974" s="40"/>
      <c r="L974" s="40"/>
      <c r="M974" s="40"/>
      <c r="N974" s="40"/>
      <c r="O974" s="40"/>
    </row>
    <row r="975" spans="1:15" s="60" customFormat="1" ht="15.75" customHeight="1">
      <c r="A975" s="40"/>
      <c r="B975" s="59"/>
      <c r="C975" s="59"/>
      <c r="D975" s="59"/>
      <c r="E975" s="46"/>
      <c r="F975" s="46"/>
      <c r="G975" s="46"/>
      <c r="H975" s="46"/>
      <c r="I975" s="46"/>
      <c r="K975" s="40"/>
      <c r="L975" s="40"/>
      <c r="M975" s="40"/>
      <c r="N975" s="40"/>
      <c r="O975" s="40"/>
    </row>
    <row r="976" spans="1:15" s="60" customFormat="1" ht="15.75" customHeight="1">
      <c r="A976" s="40"/>
      <c r="B976" s="59"/>
      <c r="C976" s="59"/>
      <c r="D976" s="59"/>
      <c r="E976" s="46"/>
      <c r="F976" s="46"/>
      <c r="G976" s="46"/>
      <c r="H976" s="46"/>
      <c r="I976" s="46"/>
      <c r="K976" s="40"/>
      <c r="L976" s="40"/>
      <c r="M976" s="40"/>
      <c r="N976" s="40"/>
      <c r="O976" s="40"/>
    </row>
    <row r="977" spans="1:15" s="60" customFormat="1" ht="15.75" customHeight="1">
      <c r="A977" s="40"/>
      <c r="B977" s="59"/>
      <c r="C977" s="59"/>
      <c r="D977" s="59"/>
      <c r="E977" s="46"/>
      <c r="F977" s="46"/>
      <c r="G977" s="46"/>
      <c r="H977" s="46"/>
      <c r="I977" s="46"/>
      <c r="K977" s="40"/>
      <c r="L977" s="40"/>
      <c r="M977" s="40"/>
      <c r="N977" s="40"/>
      <c r="O977" s="40"/>
    </row>
    <row r="978" spans="1:15" s="60" customFormat="1" ht="15.75" customHeight="1">
      <c r="A978" s="40"/>
      <c r="B978" s="59"/>
      <c r="C978" s="59"/>
      <c r="D978" s="59"/>
      <c r="E978" s="46"/>
      <c r="F978" s="46"/>
      <c r="G978" s="46"/>
      <c r="H978" s="46"/>
      <c r="I978" s="46"/>
      <c r="K978" s="40"/>
      <c r="L978" s="40"/>
      <c r="M978" s="40"/>
      <c r="N978" s="40"/>
      <c r="O978" s="40"/>
    </row>
    <row r="979" spans="1:15" s="60" customFormat="1" ht="15.75" customHeight="1">
      <c r="A979" s="40"/>
      <c r="B979" s="59"/>
      <c r="C979" s="59"/>
      <c r="D979" s="59"/>
      <c r="E979" s="46"/>
      <c r="F979" s="46"/>
      <c r="G979" s="46"/>
      <c r="H979" s="46"/>
      <c r="I979" s="46"/>
      <c r="K979" s="40"/>
      <c r="L979" s="40"/>
      <c r="M979" s="40"/>
      <c r="N979" s="40"/>
      <c r="O979" s="40"/>
    </row>
    <row r="980" spans="1:15" s="60" customFormat="1" ht="15.75" customHeight="1">
      <c r="A980" s="40"/>
      <c r="B980" s="59"/>
      <c r="C980" s="59"/>
      <c r="D980" s="59"/>
      <c r="E980" s="46"/>
      <c r="F980" s="46"/>
      <c r="G980" s="46"/>
      <c r="H980" s="46"/>
      <c r="I980" s="46"/>
      <c r="K980" s="40"/>
      <c r="L980" s="40"/>
      <c r="M980" s="40"/>
      <c r="N980" s="40"/>
      <c r="O980" s="40"/>
    </row>
    <row r="981" spans="1:15" s="60" customFormat="1" ht="15.75" customHeight="1">
      <c r="A981" s="40"/>
      <c r="B981" s="59"/>
      <c r="C981" s="59"/>
      <c r="D981" s="59"/>
      <c r="E981" s="46"/>
      <c r="F981" s="46"/>
      <c r="G981" s="46"/>
      <c r="H981" s="46"/>
      <c r="I981" s="46"/>
      <c r="K981" s="40"/>
      <c r="L981" s="40"/>
      <c r="M981" s="40"/>
      <c r="N981" s="40"/>
      <c r="O981" s="40"/>
    </row>
    <row r="982" spans="1:15" s="60" customFormat="1" ht="15.75" customHeight="1">
      <c r="A982" s="40"/>
      <c r="B982" s="59"/>
      <c r="C982" s="59"/>
      <c r="D982" s="59"/>
      <c r="E982" s="46"/>
      <c r="F982" s="46"/>
      <c r="G982" s="46"/>
      <c r="H982" s="46"/>
      <c r="I982" s="46"/>
      <c r="K982" s="40"/>
      <c r="L982" s="40"/>
      <c r="M982" s="40"/>
      <c r="N982" s="40"/>
      <c r="O982" s="40"/>
    </row>
    <row r="983" spans="1:15" s="60" customFormat="1" ht="15.75" customHeight="1">
      <c r="A983" s="40"/>
      <c r="B983" s="59"/>
      <c r="C983" s="59"/>
      <c r="D983" s="59"/>
      <c r="E983" s="46"/>
      <c r="F983" s="46"/>
      <c r="G983" s="46"/>
      <c r="H983" s="46"/>
      <c r="I983" s="46"/>
      <c r="K983" s="40"/>
      <c r="L983" s="40"/>
      <c r="M983" s="40"/>
      <c r="N983" s="40"/>
      <c r="O983" s="40"/>
    </row>
    <row r="984" spans="1:15" s="60" customFormat="1" ht="15.75" customHeight="1">
      <c r="A984" s="40"/>
      <c r="B984" s="59"/>
      <c r="C984" s="59"/>
      <c r="D984" s="59"/>
      <c r="E984" s="46"/>
      <c r="F984" s="46"/>
      <c r="G984" s="46"/>
      <c r="H984" s="46"/>
      <c r="I984" s="46"/>
      <c r="K984" s="40"/>
      <c r="L984" s="40"/>
      <c r="M984" s="40"/>
      <c r="N984" s="40"/>
      <c r="O984" s="40"/>
    </row>
    <row r="985" spans="1:15" s="60" customFormat="1" ht="15.75" customHeight="1">
      <c r="A985" s="40"/>
      <c r="B985" s="59"/>
      <c r="C985" s="59"/>
      <c r="D985" s="59"/>
      <c r="E985" s="46"/>
      <c r="F985" s="46"/>
      <c r="G985" s="46"/>
      <c r="H985" s="46"/>
      <c r="I985" s="46"/>
      <c r="K985" s="40"/>
      <c r="L985" s="40"/>
      <c r="M985" s="40"/>
      <c r="N985" s="40"/>
      <c r="O985" s="40"/>
    </row>
    <row r="986" spans="1:15" s="60" customFormat="1" ht="15.75" customHeight="1">
      <c r="A986" s="40"/>
      <c r="B986" s="59"/>
      <c r="C986" s="59"/>
      <c r="D986" s="59"/>
      <c r="E986" s="46"/>
      <c r="F986" s="46"/>
      <c r="G986" s="46"/>
      <c r="H986" s="46"/>
      <c r="I986" s="46"/>
      <c r="K986" s="40"/>
      <c r="L986" s="40"/>
      <c r="M986" s="40"/>
      <c r="N986" s="40"/>
      <c r="O986" s="40"/>
    </row>
    <row r="987" spans="1:15" s="60" customFormat="1" ht="15.75" customHeight="1">
      <c r="A987" s="40"/>
      <c r="B987" s="59"/>
      <c r="C987" s="59"/>
      <c r="D987" s="59"/>
      <c r="E987" s="46"/>
      <c r="F987" s="46"/>
      <c r="G987" s="46"/>
      <c r="H987" s="46"/>
      <c r="I987" s="46"/>
      <c r="K987" s="40"/>
      <c r="L987" s="40"/>
      <c r="M987" s="40"/>
      <c r="N987" s="40"/>
      <c r="O987" s="40"/>
    </row>
    <row r="988" spans="1:15" s="60" customFormat="1" ht="15.75" customHeight="1">
      <c r="A988" s="40"/>
      <c r="B988" s="59"/>
      <c r="C988" s="59"/>
      <c r="D988" s="59"/>
      <c r="E988" s="46"/>
      <c r="F988" s="46"/>
      <c r="G988" s="46"/>
      <c r="H988" s="46"/>
      <c r="I988" s="46"/>
      <c r="K988" s="40"/>
      <c r="L988" s="40"/>
      <c r="M988" s="40"/>
      <c r="N988" s="40"/>
      <c r="O988" s="40"/>
    </row>
    <row r="989" spans="1:15" s="60" customFormat="1" ht="15.75" customHeight="1">
      <c r="A989" s="40"/>
      <c r="B989" s="59"/>
      <c r="C989" s="59"/>
      <c r="D989" s="59"/>
      <c r="E989" s="46"/>
      <c r="F989" s="46"/>
      <c r="G989" s="46"/>
      <c r="H989" s="46"/>
      <c r="I989" s="46"/>
      <c r="K989" s="40"/>
      <c r="L989" s="40"/>
      <c r="M989" s="40"/>
      <c r="N989" s="40"/>
      <c r="O989" s="40"/>
    </row>
    <row r="990" spans="1:15" s="60" customFormat="1" ht="15.75" customHeight="1">
      <c r="A990" s="40"/>
      <c r="B990" s="59"/>
      <c r="C990" s="59"/>
      <c r="D990" s="59"/>
      <c r="E990" s="46"/>
      <c r="F990" s="46"/>
      <c r="G990" s="46"/>
      <c r="H990" s="46"/>
      <c r="I990" s="46"/>
      <c r="K990" s="40"/>
      <c r="L990" s="40"/>
      <c r="M990" s="40"/>
      <c r="N990" s="40"/>
      <c r="O990" s="40"/>
    </row>
    <row r="991" spans="1:15" s="60" customFormat="1" ht="15.75" customHeight="1">
      <c r="A991" s="40"/>
      <c r="B991" s="59"/>
      <c r="C991" s="59"/>
      <c r="D991" s="59"/>
      <c r="E991" s="46"/>
      <c r="F991" s="46"/>
      <c r="G991" s="46"/>
      <c r="H991" s="46"/>
      <c r="I991" s="46"/>
      <c r="K991" s="40"/>
      <c r="L991" s="40"/>
      <c r="M991" s="40"/>
      <c r="N991" s="40"/>
      <c r="O991" s="40"/>
    </row>
    <row r="992" spans="1:15" s="60" customFormat="1" ht="15.75" customHeight="1">
      <c r="A992" s="40"/>
      <c r="B992" s="59"/>
      <c r="C992" s="59"/>
      <c r="D992" s="59"/>
      <c r="E992" s="46"/>
      <c r="F992" s="46"/>
      <c r="G992" s="46"/>
      <c r="H992" s="46"/>
      <c r="I992" s="46"/>
      <c r="K992" s="40"/>
      <c r="L992" s="40"/>
      <c r="M992" s="40"/>
      <c r="N992" s="40"/>
      <c r="O992" s="40"/>
    </row>
    <row r="993" spans="1:15" s="60" customFormat="1" ht="15.75" customHeight="1">
      <c r="A993" s="40"/>
      <c r="B993" s="59"/>
      <c r="C993" s="59"/>
      <c r="D993" s="59"/>
      <c r="E993" s="46"/>
      <c r="F993" s="46"/>
      <c r="G993" s="46"/>
      <c r="H993" s="46"/>
      <c r="I993" s="46"/>
      <c r="K993" s="40"/>
      <c r="L993" s="40"/>
      <c r="M993" s="40"/>
      <c r="N993" s="40"/>
      <c r="O993" s="40"/>
    </row>
    <row r="994" spans="1:15" s="60" customFormat="1" ht="15.75" customHeight="1">
      <c r="A994" s="40"/>
      <c r="B994" s="59"/>
      <c r="C994" s="59"/>
      <c r="D994" s="59"/>
      <c r="E994" s="46"/>
      <c r="F994" s="46"/>
      <c r="G994" s="46"/>
      <c r="H994" s="46"/>
      <c r="I994" s="46"/>
      <c r="K994" s="40"/>
      <c r="L994" s="40"/>
      <c r="M994" s="40"/>
      <c r="N994" s="40"/>
      <c r="O994" s="40"/>
    </row>
    <row r="995" spans="1:15" s="60" customFormat="1" ht="15.75" customHeight="1">
      <c r="A995" s="40"/>
      <c r="B995" s="59"/>
      <c r="C995" s="59"/>
      <c r="D995" s="59"/>
      <c r="E995" s="46"/>
      <c r="F995" s="46"/>
      <c r="G995" s="46"/>
      <c r="H995" s="46"/>
      <c r="I995" s="46"/>
      <c r="K995" s="40"/>
      <c r="L995" s="40"/>
      <c r="M995" s="40"/>
      <c r="N995" s="40"/>
      <c r="O995" s="40"/>
    </row>
    <row r="996" spans="1:15" s="60" customFormat="1" ht="15.75" customHeight="1">
      <c r="A996" s="40"/>
      <c r="B996" s="59"/>
      <c r="C996" s="59"/>
      <c r="D996" s="59"/>
      <c r="E996" s="46"/>
      <c r="F996" s="46"/>
      <c r="G996" s="46"/>
      <c r="H996" s="46"/>
      <c r="I996" s="46"/>
      <c r="K996" s="40"/>
      <c r="L996" s="40"/>
      <c r="M996" s="40"/>
      <c r="N996" s="40"/>
      <c r="O996" s="40"/>
    </row>
    <row r="997" spans="1:15" s="60" customFormat="1" ht="15.75" customHeight="1">
      <c r="A997" s="40"/>
      <c r="B997" s="59"/>
      <c r="C997" s="59"/>
      <c r="D997" s="59"/>
      <c r="E997" s="46"/>
      <c r="F997" s="46"/>
      <c r="G997" s="46"/>
      <c r="H997" s="46"/>
      <c r="I997" s="46"/>
      <c r="K997" s="40"/>
      <c r="L997" s="40"/>
      <c r="M997" s="40"/>
      <c r="N997" s="40"/>
      <c r="O997" s="40"/>
    </row>
    <row r="998" spans="1:15" s="60" customFormat="1" ht="15.75" customHeight="1">
      <c r="A998" s="40"/>
      <c r="B998" s="59"/>
      <c r="C998" s="59"/>
      <c r="D998" s="59"/>
      <c r="E998" s="46"/>
      <c r="F998" s="46"/>
      <c r="G998" s="46"/>
      <c r="H998" s="46"/>
      <c r="I998" s="46"/>
      <c r="K998" s="40"/>
      <c r="L998" s="40"/>
      <c r="M998" s="40"/>
      <c r="N998" s="40"/>
      <c r="O998" s="40"/>
    </row>
    <row r="999" spans="1:15" s="60" customFormat="1" ht="15.75" customHeight="1">
      <c r="A999" s="40"/>
      <c r="B999" s="59"/>
      <c r="C999" s="59"/>
      <c r="D999" s="59"/>
      <c r="E999" s="46"/>
      <c r="F999" s="46"/>
      <c r="G999" s="46"/>
      <c r="H999" s="46"/>
      <c r="I999" s="46"/>
      <c r="K999" s="40"/>
      <c r="L999" s="40"/>
      <c r="M999" s="40"/>
      <c r="N999" s="40"/>
      <c r="O999" s="40"/>
    </row>
    <row r="1000" spans="1:15" s="60" customFormat="1" ht="15.75" customHeight="1">
      <c r="A1000" s="40"/>
      <c r="B1000" s="59"/>
      <c r="C1000" s="59"/>
      <c r="D1000" s="59"/>
      <c r="E1000" s="46"/>
      <c r="F1000" s="46"/>
      <c r="G1000" s="46"/>
      <c r="H1000" s="46"/>
      <c r="I1000" s="46"/>
      <c r="K1000" s="40"/>
      <c r="L1000" s="40"/>
      <c r="M1000" s="40"/>
      <c r="N1000" s="40"/>
      <c r="O1000" s="40"/>
    </row>
    <row r="1001" spans="1:15" s="60" customFormat="1" ht="15.75" customHeight="1">
      <c r="A1001" s="40"/>
      <c r="B1001" s="59"/>
      <c r="C1001" s="59"/>
      <c r="D1001" s="59"/>
      <c r="E1001" s="46"/>
      <c r="F1001" s="46"/>
      <c r="G1001" s="46"/>
      <c r="H1001" s="46"/>
      <c r="I1001" s="46"/>
      <c r="K1001" s="40"/>
      <c r="L1001" s="40"/>
      <c r="M1001" s="40"/>
      <c r="N1001" s="40"/>
      <c r="O1001" s="40"/>
    </row>
    <row r="1002" spans="1:15" s="60" customFormat="1" ht="15.75" customHeight="1">
      <c r="A1002" s="40"/>
      <c r="B1002" s="59"/>
      <c r="C1002" s="59"/>
      <c r="D1002" s="59"/>
      <c r="E1002" s="46"/>
      <c r="F1002" s="46"/>
      <c r="G1002" s="46"/>
      <c r="H1002" s="46"/>
      <c r="I1002" s="46"/>
      <c r="K1002" s="40"/>
      <c r="L1002" s="40"/>
      <c r="M1002" s="40"/>
      <c r="N1002" s="40"/>
      <c r="O1002" s="40"/>
    </row>
    <row r="1003" spans="1:15" s="60" customFormat="1" ht="15.75" customHeight="1">
      <c r="A1003" s="40"/>
      <c r="B1003" s="59"/>
      <c r="C1003" s="59"/>
      <c r="D1003" s="59"/>
      <c r="E1003" s="46"/>
      <c r="F1003" s="46"/>
      <c r="G1003" s="46"/>
      <c r="H1003" s="46"/>
      <c r="I1003" s="46"/>
      <c r="K1003" s="40"/>
      <c r="L1003" s="40"/>
      <c r="M1003" s="40"/>
      <c r="N1003" s="40"/>
      <c r="O1003" s="40"/>
    </row>
    <row r="1004" spans="1:15" s="60" customFormat="1" ht="15.75" customHeight="1">
      <c r="A1004" s="40"/>
      <c r="B1004" s="59"/>
      <c r="C1004" s="59"/>
      <c r="D1004" s="59"/>
      <c r="E1004" s="46"/>
      <c r="F1004" s="46"/>
      <c r="G1004" s="46"/>
      <c r="H1004" s="46"/>
      <c r="I1004" s="46"/>
      <c r="K1004" s="40"/>
      <c r="L1004" s="40"/>
      <c r="M1004" s="40"/>
      <c r="N1004" s="40"/>
      <c r="O1004" s="40"/>
    </row>
    <row r="1005" spans="1:15" s="60" customFormat="1" ht="15.75" customHeight="1">
      <c r="A1005" s="40"/>
      <c r="B1005" s="59"/>
      <c r="C1005" s="59"/>
      <c r="D1005" s="59"/>
      <c r="E1005" s="46"/>
      <c r="F1005" s="46"/>
      <c r="G1005" s="46"/>
      <c r="H1005" s="46"/>
      <c r="I1005" s="46"/>
      <c r="K1005" s="40"/>
      <c r="L1005" s="40"/>
      <c r="M1005" s="40"/>
      <c r="N1005" s="40"/>
      <c r="O1005" s="40"/>
    </row>
    <row r="1006" spans="1:15" s="60" customFormat="1" ht="15.75" customHeight="1">
      <c r="A1006" s="40"/>
      <c r="B1006" s="59"/>
      <c r="C1006" s="59"/>
      <c r="D1006" s="59"/>
      <c r="E1006" s="46"/>
      <c r="F1006" s="46"/>
      <c r="G1006" s="46"/>
      <c r="H1006" s="46"/>
      <c r="I1006" s="46"/>
      <c r="K1006" s="40"/>
      <c r="L1006" s="40"/>
      <c r="M1006" s="40"/>
      <c r="N1006" s="40"/>
      <c r="O1006" s="40"/>
    </row>
    <row r="1007" spans="1:15" s="60" customFormat="1" ht="15.75" customHeight="1">
      <c r="A1007" s="40"/>
      <c r="B1007" s="59"/>
      <c r="C1007" s="59"/>
      <c r="D1007" s="59"/>
      <c r="E1007" s="46"/>
      <c r="F1007" s="46"/>
      <c r="G1007" s="46"/>
      <c r="H1007" s="46"/>
      <c r="I1007" s="46"/>
      <c r="K1007" s="40"/>
      <c r="L1007" s="40"/>
      <c r="M1007" s="40"/>
      <c r="N1007" s="40"/>
      <c r="O1007" s="40"/>
    </row>
    <row r="1008" spans="1:15" s="60" customFormat="1" ht="15.75" customHeight="1">
      <c r="A1008" s="40"/>
      <c r="B1008" s="59"/>
      <c r="C1008" s="59"/>
      <c r="D1008" s="59"/>
      <c r="E1008" s="46"/>
      <c r="F1008" s="46"/>
      <c r="G1008" s="46"/>
      <c r="H1008" s="46"/>
      <c r="I1008" s="46"/>
      <c r="K1008" s="40"/>
      <c r="L1008" s="40"/>
      <c r="M1008" s="40"/>
      <c r="N1008" s="40"/>
      <c r="O1008" s="40"/>
    </row>
    <row r="1009" spans="1:15" s="60" customFormat="1" ht="15.75" customHeight="1">
      <c r="A1009" s="40"/>
      <c r="B1009" s="59"/>
      <c r="C1009" s="59"/>
      <c r="D1009" s="59"/>
      <c r="E1009" s="46"/>
      <c r="F1009" s="46"/>
      <c r="G1009" s="46"/>
      <c r="H1009" s="46"/>
      <c r="I1009" s="46"/>
      <c r="K1009" s="40"/>
      <c r="L1009" s="40"/>
      <c r="M1009" s="40"/>
      <c r="N1009" s="40"/>
      <c r="O1009" s="40"/>
    </row>
    <row r="1010" spans="1:15" s="60" customFormat="1" ht="15.75" customHeight="1">
      <c r="A1010" s="40"/>
      <c r="B1010" s="59"/>
      <c r="C1010" s="59"/>
      <c r="D1010" s="59"/>
      <c r="E1010" s="46"/>
      <c r="F1010" s="46"/>
      <c r="G1010" s="46"/>
      <c r="H1010" s="46"/>
      <c r="I1010" s="46"/>
      <c r="K1010" s="40"/>
      <c r="L1010" s="40"/>
      <c r="M1010" s="40"/>
      <c r="N1010" s="40"/>
      <c r="O1010" s="40"/>
    </row>
    <row r="1011" spans="1:15" s="60" customFormat="1" ht="15.75" customHeight="1">
      <c r="A1011" s="40"/>
      <c r="B1011" s="59"/>
      <c r="C1011" s="59"/>
      <c r="D1011" s="59"/>
      <c r="E1011" s="46"/>
      <c r="F1011" s="46"/>
      <c r="G1011" s="46"/>
      <c r="H1011" s="46"/>
      <c r="I1011" s="46"/>
      <c r="K1011" s="40"/>
      <c r="L1011" s="40"/>
      <c r="M1011" s="40"/>
      <c r="N1011" s="40"/>
      <c r="O1011" s="40"/>
    </row>
    <row r="1012" spans="1:15" s="60" customFormat="1" ht="15.75" customHeight="1">
      <c r="A1012" s="40"/>
      <c r="B1012" s="59"/>
      <c r="C1012" s="59"/>
      <c r="D1012" s="59"/>
      <c r="E1012" s="46"/>
      <c r="F1012" s="46"/>
      <c r="G1012" s="46"/>
      <c r="H1012" s="46"/>
      <c r="I1012" s="46"/>
      <c r="K1012" s="40"/>
      <c r="L1012" s="40"/>
      <c r="M1012" s="40"/>
      <c r="N1012" s="40"/>
      <c r="O1012" s="40"/>
    </row>
    <row r="1013" spans="1:15" s="60" customFormat="1" ht="15.75" customHeight="1">
      <c r="A1013" s="40"/>
      <c r="B1013" s="59"/>
      <c r="C1013" s="59"/>
      <c r="D1013" s="59"/>
      <c r="E1013" s="46"/>
      <c r="F1013" s="46"/>
      <c r="G1013" s="46"/>
      <c r="H1013" s="46"/>
      <c r="I1013" s="46"/>
      <c r="K1013" s="40"/>
      <c r="L1013" s="40"/>
      <c r="M1013" s="40"/>
      <c r="N1013" s="40"/>
      <c r="O1013" s="40"/>
    </row>
    <row r="1014" spans="1:15" s="60" customFormat="1" ht="15.75" customHeight="1">
      <c r="A1014" s="40"/>
      <c r="B1014" s="59"/>
      <c r="C1014" s="59"/>
      <c r="D1014" s="59"/>
      <c r="E1014" s="46"/>
      <c r="F1014" s="46"/>
      <c r="G1014" s="46"/>
      <c r="H1014" s="46"/>
      <c r="I1014" s="46"/>
      <c r="K1014" s="40"/>
      <c r="L1014" s="40"/>
      <c r="M1014" s="40"/>
      <c r="N1014" s="40"/>
      <c r="O1014" s="40"/>
    </row>
    <row r="1015" spans="1:15" s="60" customFormat="1" ht="15.75" customHeight="1">
      <c r="A1015" s="40"/>
      <c r="B1015" s="59"/>
      <c r="C1015" s="59"/>
      <c r="D1015" s="59"/>
      <c r="E1015" s="46"/>
      <c r="F1015" s="46"/>
      <c r="G1015" s="46"/>
      <c r="H1015" s="46"/>
      <c r="I1015" s="46"/>
      <c r="K1015" s="40"/>
      <c r="L1015" s="40"/>
      <c r="M1015" s="40"/>
      <c r="N1015" s="40"/>
      <c r="O1015" s="40"/>
    </row>
    <row r="1016" spans="1:15" s="60" customFormat="1" ht="15.75" customHeight="1">
      <c r="A1016" s="40"/>
      <c r="B1016" s="59"/>
      <c r="C1016" s="59"/>
      <c r="D1016" s="59"/>
      <c r="E1016" s="46"/>
      <c r="F1016" s="46"/>
      <c r="G1016" s="46"/>
      <c r="H1016" s="46"/>
      <c r="I1016" s="46"/>
      <c r="K1016" s="40"/>
      <c r="L1016" s="40"/>
      <c r="M1016" s="40"/>
      <c r="N1016" s="40"/>
      <c r="O1016" s="40"/>
    </row>
    <row r="1017" spans="1:15" s="60" customFormat="1" ht="15.75" customHeight="1">
      <c r="A1017" s="40"/>
      <c r="B1017" s="59"/>
      <c r="C1017" s="59"/>
      <c r="D1017" s="59"/>
      <c r="E1017" s="46"/>
      <c r="F1017" s="46"/>
      <c r="G1017" s="46"/>
      <c r="H1017" s="46"/>
      <c r="I1017" s="46"/>
      <c r="K1017" s="40"/>
      <c r="L1017" s="40"/>
      <c r="M1017" s="40"/>
      <c r="N1017" s="40"/>
      <c r="O1017" s="40"/>
    </row>
    <row r="1018" spans="1:15" s="60" customFormat="1" ht="15.75" customHeight="1">
      <c r="A1018" s="40"/>
      <c r="B1018" s="59"/>
      <c r="C1018" s="59"/>
      <c r="D1018" s="59"/>
      <c r="E1018" s="46"/>
      <c r="F1018" s="46"/>
      <c r="G1018" s="46"/>
      <c r="H1018" s="46"/>
      <c r="I1018" s="46"/>
      <c r="K1018" s="40"/>
      <c r="L1018" s="40"/>
      <c r="M1018" s="40"/>
      <c r="N1018" s="40"/>
      <c r="O1018" s="40"/>
    </row>
    <row r="1019" spans="1:15" s="60" customFormat="1" ht="15.75" customHeight="1">
      <c r="A1019" s="40"/>
      <c r="B1019" s="59"/>
      <c r="C1019" s="59"/>
      <c r="D1019" s="59"/>
      <c r="E1019" s="46"/>
      <c r="F1019" s="46"/>
      <c r="G1019" s="46"/>
      <c r="H1019" s="46"/>
      <c r="I1019" s="46"/>
      <c r="K1019" s="40"/>
      <c r="L1019" s="40"/>
      <c r="M1019" s="40"/>
      <c r="N1019" s="40"/>
      <c r="O1019" s="40"/>
    </row>
    <row r="1020" spans="1:15" s="60" customFormat="1" ht="15.75" customHeight="1">
      <c r="A1020" s="40"/>
      <c r="B1020" s="59"/>
      <c r="C1020" s="59"/>
      <c r="D1020" s="59"/>
      <c r="E1020" s="46"/>
      <c r="F1020" s="46"/>
      <c r="G1020" s="46"/>
      <c r="H1020" s="46"/>
      <c r="I1020" s="46"/>
      <c r="K1020" s="40"/>
      <c r="L1020" s="40"/>
      <c r="M1020" s="40"/>
      <c r="N1020" s="40"/>
      <c r="O1020" s="40"/>
    </row>
    <row r="1021" spans="1:15" s="60" customFormat="1" ht="15.75" customHeight="1">
      <c r="A1021" s="40"/>
      <c r="B1021" s="59"/>
      <c r="C1021" s="59"/>
      <c r="D1021" s="59"/>
      <c r="E1021" s="46"/>
      <c r="F1021" s="46"/>
      <c r="G1021" s="46"/>
      <c r="H1021" s="46"/>
      <c r="I1021" s="46"/>
      <c r="K1021" s="40"/>
      <c r="L1021" s="40"/>
      <c r="M1021" s="40"/>
      <c r="N1021" s="40"/>
      <c r="O1021" s="40"/>
    </row>
    <row r="1022" spans="1:15" s="60" customFormat="1" ht="15.75" customHeight="1">
      <c r="A1022" s="40"/>
      <c r="B1022" s="59"/>
      <c r="C1022" s="59"/>
      <c r="D1022" s="59"/>
      <c r="E1022" s="46"/>
      <c r="F1022" s="46"/>
      <c r="G1022" s="46"/>
      <c r="H1022" s="46"/>
      <c r="I1022" s="46"/>
      <c r="K1022" s="40"/>
      <c r="L1022" s="40"/>
      <c r="M1022" s="40"/>
      <c r="N1022" s="40"/>
      <c r="O1022" s="40"/>
    </row>
    <row r="1023" spans="1:15" s="60" customFormat="1" ht="15.75" customHeight="1">
      <c r="A1023" s="40"/>
      <c r="B1023" s="59"/>
      <c r="C1023" s="59"/>
      <c r="D1023" s="59"/>
      <c r="E1023" s="46"/>
      <c r="F1023" s="46"/>
      <c r="G1023" s="46"/>
      <c r="H1023" s="46"/>
      <c r="I1023" s="46"/>
      <c r="K1023" s="40"/>
      <c r="L1023" s="40"/>
      <c r="M1023" s="40"/>
      <c r="N1023" s="40"/>
      <c r="O1023" s="40"/>
    </row>
    <row r="1024" spans="1:15" s="60" customFormat="1" ht="15.75" customHeight="1">
      <c r="A1024" s="40"/>
      <c r="B1024" s="59"/>
      <c r="C1024" s="59"/>
      <c r="D1024" s="59"/>
      <c r="E1024" s="46"/>
      <c r="F1024" s="46"/>
      <c r="G1024" s="46"/>
      <c r="H1024" s="46"/>
      <c r="I1024" s="46"/>
      <c r="K1024" s="40"/>
      <c r="L1024" s="40"/>
      <c r="M1024" s="40"/>
      <c r="N1024" s="40"/>
      <c r="O1024" s="40"/>
    </row>
    <row r="1025" spans="1:15" s="60" customFormat="1" ht="15.75" customHeight="1">
      <c r="A1025" s="40"/>
      <c r="B1025" s="59"/>
      <c r="C1025" s="59"/>
      <c r="D1025" s="59"/>
      <c r="E1025" s="46"/>
      <c r="F1025" s="46"/>
      <c r="G1025" s="46"/>
      <c r="H1025" s="46"/>
      <c r="I1025" s="46"/>
      <c r="K1025" s="40"/>
      <c r="L1025" s="40"/>
      <c r="M1025" s="40"/>
      <c r="N1025" s="40"/>
      <c r="O1025" s="40"/>
    </row>
    <row r="1026" spans="1:15" s="60" customFormat="1" ht="15.75" customHeight="1">
      <c r="A1026" s="40"/>
      <c r="B1026" s="59"/>
      <c r="C1026" s="59"/>
      <c r="D1026" s="59"/>
      <c r="E1026" s="46"/>
      <c r="F1026" s="46"/>
      <c r="G1026" s="46"/>
      <c r="H1026" s="46"/>
      <c r="I1026" s="46"/>
      <c r="K1026" s="40"/>
      <c r="L1026" s="40"/>
      <c r="M1026" s="40"/>
      <c r="N1026" s="40"/>
      <c r="O1026" s="40"/>
    </row>
    <row r="1027" spans="1:15" s="60" customFormat="1" ht="15.75" customHeight="1">
      <c r="A1027" s="40"/>
      <c r="B1027" s="59"/>
      <c r="C1027" s="59"/>
      <c r="D1027" s="59"/>
      <c r="E1027" s="46"/>
      <c r="F1027" s="46"/>
      <c r="G1027" s="46"/>
      <c r="H1027" s="46"/>
      <c r="I1027" s="46"/>
      <c r="K1027" s="40"/>
      <c r="L1027" s="40"/>
      <c r="M1027" s="40"/>
      <c r="N1027" s="40"/>
      <c r="O1027" s="40"/>
    </row>
    <row r="1028" spans="1:15" s="60" customFormat="1" ht="15.75" customHeight="1">
      <c r="A1028" s="40"/>
      <c r="B1028" s="59"/>
      <c r="C1028" s="59"/>
      <c r="D1028" s="59"/>
      <c r="E1028" s="46"/>
      <c r="F1028" s="46"/>
      <c r="G1028" s="46"/>
      <c r="H1028" s="46"/>
      <c r="I1028" s="46"/>
      <c r="K1028" s="40"/>
      <c r="L1028" s="40"/>
      <c r="M1028" s="40"/>
      <c r="N1028" s="40"/>
      <c r="O1028" s="40"/>
    </row>
    <row r="1029" spans="1:15" s="60" customFormat="1" ht="15.75" customHeight="1">
      <c r="A1029" s="40"/>
      <c r="B1029" s="59"/>
      <c r="C1029" s="59"/>
      <c r="D1029" s="59"/>
      <c r="E1029" s="46"/>
      <c r="F1029" s="46"/>
      <c r="G1029" s="46"/>
      <c r="H1029" s="46"/>
      <c r="I1029" s="46"/>
      <c r="K1029" s="40"/>
      <c r="L1029" s="40"/>
      <c r="M1029" s="40"/>
      <c r="N1029" s="40"/>
      <c r="O1029" s="40"/>
    </row>
    <row r="1030" spans="1:15" s="60" customFormat="1" ht="15.75" customHeight="1">
      <c r="A1030" s="40"/>
      <c r="B1030" s="59"/>
      <c r="C1030" s="59"/>
      <c r="D1030" s="59"/>
      <c r="E1030" s="46"/>
      <c r="F1030" s="46"/>
      <c r="G1030" s="46"/>
      <c r="H1030" s="46"/>
      <c r="I1030" s="46"/>
      <c r="K1030" s="40"/>
      <c r="L1030" s="40"/>
      <c r="M1030" s="40"/>
      <c r="N1030" s="40"/>
      <c r="O1030" s="40"/>
    </row>
    <row r="1031" spans="1:15" s="60" customFormat="1" ht="15.75" customHeight="1">
      <c r="A1031" s="40"/>
      <c r="B1031" s="59"/>
      <c r="C1031" s="59"/>
      <c r="D1031" s="59"/>
      <c r="E1031" s="46"/>
      <c r="F1031" s="46"/>
      <c r="G1031" s="46"/>
      <c r="H1031" s="46"/>
      <c r="I1031" s="46"/>
      <c r="K1031" s="40"/>
      <c r="L1031" s="40"/>
      <c r="M1031" s="40"/>
      <c r="N1031" s="40"/>
      <c r="O1031" s="40"/>
    </row>
    <row r="1032" spans="1:15" s="60" customFormat="1" ht="15.75" customHeight="1">
      <c r="A1032" s="40"/>
      <c r="B1032" s="59"/>
      <c r="C1032" s="59"/>
      <c r="D1032" s="59"/>
      <c r="E1032" s="46"/>
      <c r="F1032" s="46"/>
      <c r="G1032" s="46"/>
      <c r="H1032" s="46"/>
      <c r="I1032" s="46"/>
      <c r="K1032" s="40"/>
      <c r="L1032" s="40"/>
      <c r="M1032" s="40"/>
      <c r="N1032" s="40"/>
      <c r="O1032" s="40"/>
    </row>
    <row r="1033" spans="1:15" s="60" customFormat="1" ht="15.75" customHeight="1">
      <c r="A1033" s="40"/>
      <c r="B1033" s="59"/>
      <c r="C1033" s="59"/>
      <c r="D1033" s="59"/>
      <c r="E1033" s="46"/>
      <c r="F1033" s="46"/>
      <c r="G1033" s="46"/>
      <c r="H1033" s="46"/>
      <c r="I1033" s="46"/>
      <c r="K1033" s="40"/>
      <c r="L1033" s="40"/>
      <c r="M1033" s="40"/>
      <c r="N1033" s="40"/>
      <c r="O1033" s="40"/>
    </row>
    <row r="1034" spans="1:15" s="60" customFormat="1" ht="15.75" customHeight="1">
      <c r="A1034" s="40"/>
      <c r="B1034" s="59"/>
      <c r="C1034" s="59"/>
      <c r="D1034" s="59"/>
      <c r="E1034" s="46"/>
      <c r="F1034" s="46"/>
      <c r="G1034" s="46"/>
      <c r="H1034" s="46"/>
      <c r="I1034" s="46"/>
      <c r="K1034" s="40"/>
      <c r="L1034" s="40"/>
      <c r="M1034" s="40"/>
      <c r="N1034" s="40"/>
      <c r="O1034" s="40"/>
    </row>
    <row r="1035" spans="1:15" s="60" customFormat="1" ht="15.75" customHeight="1">
      <c r="A1035" s="40"/>
      <c r="B1035" s="59"/>
      <c r="C1035" s="59"/>
      <c r="D1035" s="59"/>
      <c r="E1035" s="46"/>
      <c r="F1035" s="46"/>
      <c r="G1035" s="46"/>
      <c r="H1035" s="46"/>
      <c r="I1035" s="46"/>
      <c r="K1035" s="40"/>
      <c r="L1035" s="40"/>
      <c r="M1035" s="40"/>
      <c r="N1035" s="40"/>
      <c r="O1035" s="40"/>
    </row>
    <row r="1036" spans="1:15" s="60" customFormat="1" ht="15.75" customHeight="1">
      <c r="A1036" s="40"/>
      <c r="B1036" s="59"/>
      <c r="C1036" s="59"/>
      <c r="D1036" s="59"/>
      <c r="E1036" s="46"/>
      <c r="F1036" s="46"/>
      <c r="G1036" s="46"/>
      <c r="H1036" s="46"/>
      <c r="I1036" s="46"/>
      <c r="K1036" s="40"/>
      <c r="L1036" s="40"/>
      <c r="M1036" s="40"/>
      <c r="N1036" s="40"/>
      <c r="O1036" s="40"/>
    </row>
    <row r="1037" spans="1:15" s="60" customFormat="1" ht="15.75" customHeight="1">
      <c r="A1037" s="40"/>
      <c r="B1037" s="59"/>
      <c r="C1037" s="59"/>
      <c r="D1037" s="59"/>
      <c r="E1037" s="46"/>
      <c r="F1037" s="46"/>
      <c r="G1037" s="46"/>
      <c r="H1037" s="46"/>
      <c r="I1037" s="46"/>
      <c r="K1037" s="40"/>
      <c r="L1037" s="40"/>
      <c r="M1037" s="40"/>
      <c r="N1037" s="40"/>
      <c r="O1037" s="40"/>
    </row>
    <row r="1038" spans="1:15" s="60" customFormat="1" ht="15.75" customHeight="1">
      <c r="A1038" s="40"/>
      <c r="B1038" s="59"/>
      <c r="C1038" s="59"/>
      <c r="D1038" s="59"/>
      <c r="E1038" s="46"/>
      <c r="F1038" s="46"/>
      <c r="G1038" s="46"/>
      <c r="H1038" s="46"/>
      <c r="I1038" s="46"/>
      <c r="K1038" s="40"/>
      <c r="L1038" s="40"/>
      <c r="M1038" s="40"/>
      <c r="N1038" s="40"/>
      <c r="O1038" s="40"/>
    </row>
    <row r="1039" spans="1:15" s="60" customFormat="1" ht="15.75" customHeight="1">
      <c r="A1039" s="40"/>
      <c r="B1039" s="59"/>
      <c r="C1039" s="59"/>
      <c r="D1039" s="59"/>
      <c r="E1039" s="46"/>
      <c r="F1039" s="46"/>
      <c r="G1039" s="46"/>
      <c r="H1039" s="46"/>
      <c r="I1039" s="46"/>
      <c r="K1039" s="40"/>
      <c r="L1039" s="40"/>
      <c r="M1039" s="40"/>
      <c r="N1039" s="40"/>
      <c r="O1039" s="40"/>
    </row>
    <row r="1040" spans="1:15" s="60" customFormat="1" ht="15.75" customHeight="1">
      <c r="A1040" s="40"/>
      <c r="B1040" s="59"/>
      <c r="C1040" s="59"/>
      <c r="D1040" s="59"/>
      <c r="E1040" s="46"/>
      <c r="F1040" s="46"/>
      <c r="G1040" s="46"/>
      <c r="H1040" s="46"/>
      <c r="I1040" s="46"/>
      <c r="K1040" s="40"/>
      <c r="L1040" s="40"/>
      <c r="M1040" s="40"/>
      <c r="N1040" s="40"/>
      <c r="O1040" s="40"/>
    </row>
    <row r="1041" spans="1:15" s="60" customFormat="1" ht="15.75" customHeight="1">
      <c r="A1041" s="40"/>
      <c r="B1041" s="59"/>
      <c r="C1041" s="59"/>
      <c r="D1041" s="59"/>
      <c r="E1041" s="46"/>
      <c r="F1041" s="46"/>
      <c r="G1041" s="46"/>
      <c r="H1041" s="46"/>
      <c r="I1041" s="46"/>
      <c r="K1041" s="40"/>
      <c r="L1041" s="40"/>
      <c r="M1041" s="40"/>
      <c r="N1041" s="40"/>
      <c r="O1041" s="40"/>
    </row>
    <row r="1042" spans="1:15" s="60" customFormat="1" ht="15.75" customHeight="1">
      <c r="A1042" s="40"/>
      <c r="B1042" s="59"/>
      <c r="C1042" s="59"/>
      <c r="D1042" s="59"/>
      <c r="E1042" s="46"/>
      <c r="F1042" s="46"/>
      <c r="G1042" s="46"/>
      <c r="H1042" s="46"/>
      <c r="I1042" s="46"/>
      <c r="K1042" s="40"/>
      <c r="L1042" s="40"/>
      <c r="M1042" s="40"/>
      <c r="N1042" s="40"/>
      <c r="O1042" s="40"/>
    </row>
    <row r="1043" spans="1:15" s="60" customFormat="1" ht="15.75" customHeight="1">
      <c r="A1043" s="40"/>
      <c r="B1043" s="59"/>
      <c r="C1043" s="59"/>
      <c r="D1043" s="59"/>
      <c r="E1043" s="46"/>
      <c r="F1043" s="46"/>
      <c r="G1043" s="46"/>
      <c r="H1043" s="46"/>
      <c r="I1043" s="46"/>
      <c r="K1043" s="40"/>
      <c r="L1043" s="40"/>
      <c r="M1043" s="40"/>
      <c r="N1043" s="40"/>
      <c r="O1043" s="40"/>
    </row>
    <row r="1044" spans="1:15" s="60" customFormat="1" ht="15.75" customHeight="1">
      <c r="A1044" s="40"/>
      <c r="B1044" s="59"/>
      <c r="C1044" s="59"/>
      <c r="D1044" s="59"/>
      <c r="E1044" s="46"/>
      <c r="F1044" s="46"/>
      <c r="G1044" s="46"/>
      <c r="H1044" s="46"/>
      <c r="I1044" s="46"/>
      <c r="K1044" s="40"/>
      <c r="L1044" s="40"/>
      <c r="M1044" s="40"/>
      <c r="N1044" s="40"/>
      <c r="O1044" s="40"/>
    </row>
    <row r="1045" spans="1:15" s="60" customFormat="1" ht="15.75" customHeight="1">
      <c r="A1045" s="40"/>
      <c r="B1045" s="59"/>
      <c r="C1045" s="59"/>
      <c r="D1045" s="59"/>
      <c r="E1045" s="46"/>
      <c r="F1045" s="46"/>
      <c r="G1045" s="46"/>
      <c r="H1045" s="46"/>
      <c r="I1045" s="46"/>
      <c r="K1045" s="40"/>
      <c r="L1045" s="40"/>
      <c r="M1045" s="40"/>
      <c r="N1045" s="40"/>
      <c r="O1045" s="40"/>
    </row>
    <row r="1046" spans="1:15" s="60" customFormat="1" ht="15.75" customHeight="1">
      <c r="A1046" s="40"/>
      <c r="B1046" s="59"/>
      <c r="C1046" s="59"/>
      <c r="D1046" s="59"/>
      <c r="E1046" s="46"/>
      <c r="F1046" s="46"/>
      <c r="G1046" s="46"/>
      <c r="H1046" s="46"/>
      <c r="I1046" s="46"/>
      <c r="K1046" s="40"/>
      <c r="L1046" s="40"/>
      <c r="M1046" s="40"/>
      <c r="N1046" s="40"/>
      <c r="O1046" s="40"/>
    </row>
    <row r="1047" spans="1:15" s="60" customFormat="1" ht="15.75" customHeight="1">
      <c r="A1047" s="40"/>
      <c r="B1047" s="59"/>
      <c r="C1047" s="59"/>
      <c r="D1047" s="59"/>
      <c r="E1047" s="46"/>
      <c r="F1047" s="46"/>
      <c r="G1047" s="46"/>
      <c r="H1047" s="46"/>
      <c r="I1047" s="46"/>
      <c r="K1047" s="40"/>
      <c r="L1047" s="40"/>
      <c r="M1047" s="40"/>
      <c r="N1047" s="40"/>
      <c r="O1047" s="40"/>
    </row>
    <row r="1048" spans="1:15" s="60" customFormat="1" ht="15.75" customHeight="1">
      <c r="A1048" s="40"/>
      <c r="B1048" s="59"/>
      <c r="C1048" s="59"/>
      <c r="D1048" s="59"/>
      <c r="E1048" s="46"/>
      <c r="F1048" s="46"/>
      <c r="G1048" s="46"/>
      <c r="H1048" s="46"/>
      <c r="I1048" s="46"/>
      <c r="K1048" s="40"/>
      <c r="L1048" s="40"/>
      <c r="M1048" s="40"/>
      <c r="N1048" s="40"/>
      <c r="O1048" s="40"/>
    </row>
    <row r="1049" spans="1:15" s="60" customFormat="1" ht="15.75" customHeight="1">
      <c r="A1049" s="40"/>
      <c r="B1049" s="59"/>
      <c r="C1049" s="59"/>
      <c r="D1049" s="59"/>
      <c r="E1049" s="46"/>
      <c r="F1049" s="46"/>
      <c r="G1049" s="46"/>
      <c r="H1049" s="46"/>
      <c r="I1049" s="46"/>
      <c r="K1049" s="40"/>
      <c r="L1049" s="40"/>
      <c r="M1049" s="40"/>
      <c r="N1049" s="40"/>
      <c r="O1049" s="40"/>
    </row>
    <row r="1050" spans="1:15" s="60" customFormat="1" ht="15.75" customHeight="1">
      <c r="A1050" s="40"/>
      <c r="B1050" s="59"/>
      <c r="C1050" s="59"/>
      <c r="D1050" s="59"/>
      <c r="E1050" s="46"/>
      <c r="F1050" s="46"/>
      <c r="G1050" s="46"/>
      <c r="H1050" s="46"/>
      <c r="I1050" s="46"/>
      <c r="K1050" s="40"/>
      <c r="L1050" s="40"/>
      <c r="M1050" s="40"/>
      <c r="N1050" s="40"/>
      <c r="O1050" s="40"/>
    </row>
    <row r="1051" spans="1:15" s="60" customFormat="1" ht="15.75" customHeight="1">
      <c r="A1051" s="40"/>
      <c r="B1051" s="59"/>
      <c r="C1051" s="59"/>
      <c r="D1051" s="59"/>
      <c r="E1051" s="46"/>
      <c r="F1051" s="46"/>
      <c r="G1051" s="46"/>
      <c r="H1051" s="46"/>
      <c r="I1051" s="46"/>
      <c r="K1051" s="40"/>
      <c r="L1051" s="40"/>
      <c r="M1051" s="40"/>
      <c r="N1051" s="40"/>
      <c r="O1051" s="40"/>
    </row>
    <row r="1052" spans="1:15" s="60" customFormat="1" ht="15.75" customHeight="1">
      <c r="A1052" s="40"/>
      <c r="B1052" s="59"/>
      <c r="C1052" s="59"/>
      <c r="D1052" s="59"/>
      <c r="E1052" s="46"/>
      <c r="F1052" s="46"/>
      <c r="G1052" s="46"/>
      <c r="H1052" s="46"/>
      <c r="I1052" s="46"/>
      <c r="K1052" s="40"/>
      <c r="L1052" s="40"/>
      <c r="M1052" s="40"/>
      <c r="N1052" s="40"/>
      <c r="O1052" s="40"/>
    </row>
    <row r="1053" spans="1:15" s="60" customFormat="1" ht="15.75" customHeight="1">
      <c r="A1053" s="40"/>
      <c r="B1053" s="59"/>
      <c r="C1053" s="59"/>
      <c r="D1053" s="59"/>
      <c r="E1053" s="46"/>
      <c r="F1053" s="46"/>
      <c r="G1053" s="46"/>
      <c r="H1053" s="46"/>
      <c r="I1053" s="46"/>
      <c r="K1053" s="40"/>
      <c r="L1053" s="40"/>
      <c r="M1053" s="40"/>
      <c r="N1053" s="40"/>
      <c r="O1053" s="40"/>
    </row>
    <row r="1054" spans="1:15" s="60" customFormat="1" ht="15.75" customHeight="1">
      <c r="A1054" s="40"/>
      <c r="B1054" s="59"/>
      <c r="C1054" s="59"/>
      <c r="D1054" s="59"/>
      <c r="E1054" s="46"/>
      <c r="F1054" s="46"/>
      <c r="G1054" s="46"/>
      <c r="H1054" s="46"/>
      <c r="I1054" s="46"/>
      <c r="K1054" s="40"/>
      <c r="L1054" s="40"/>
      <c r="M1054" s="40"/>
      <c r="N1054" s="40"/>
      <c r="O1054" s="40"/>
    </row>
    <row r="1055" spans="1:15" s="60" customFormat="1" ht="15.75" customHeight="1">
      <c r="A1055" s="40"/>
      <c r="B1055" s="59"/>
      <c r="C1055" s="59"/>
      <c r="D1055" s="59"/>
      <c r="E1055" s="46"/>
      <c r="F1055" s="46"/>
      <c r="G1055" s="46"/>
      <c r="H1055" s="46"/>
      <c r="I1055" s="46"/>
      <c r="K1055" s="40"/>
      <c r="L1055" s="40"/>
      <c r="M1055" s="40"/>
      <c r="N1055" s="40"/>
      <c r="O1055" s="40"/>
    </row>
    <row r="1056" spans="1:15" s="60" customFormat="1" ht="15.75" customHeight="1">
      <c r="A1056" s="40"/>
      <c r="B1056" s="59"/>
      <c r="C1056" s="59"/>
      <c r="D1056" s="59"/>
      <c r="E1056" s="46"/>
      <c r="F1056" s="46"/>
      <c r="G1056" s="46"/>
      <c r="H1056" s="46"/>
      <c r="I1056" s="46"/>
      <c r="K1056" s="40"/>
      <c r="L1056" s="40"/>
      <c r="M1056" s="40"/>
      <c r="N1056" s="40"/>
      <c r="O1056" s="40"/>
    </row>
    <row r="1057" spans="1:15" s="60" customFormat="1" ht="15.75" customHeight="1">
      <c r="A1057" s="40"/>
      <c r="B1057" s="59"/>
      <c r="C1057" s="59"/>
      <c r="D1057" s="59"/>
      <c r="E1057" s="46"/>
      <c r="F1057" s="46"/>
      <c r="G1057" s="46"/>
      <c r="H1057" s="46"/>
      <c r="I1057" s="46"/>
      <c r="K1057" s="40"/>
      <c r="L1057" s="40"/>
      <c r="M1057" s="40"/>
      <c r="N1057" s="40"/>
      <c r="O1057" s="40"/>
    </row>
    <row r="1058" spans="1:15" s="60" customFormat="1" ht="15.75" customHeight="1">
      <c r="A1058" s="40"/>
      <c r="B1058" s="59"/>
      <c r="C1058" s="59"/>
      <c r="D1058" s="59"/>
      <c r="E1058" s="46"/>
      <c r="F1058" s="46"/>
      <c r="G1058" s="46"/>
      <c r="H1058" s="46"/>
      <c r="I1058" s="46"/>
      <c r="K1058" s="40"/>
      <c r="L1058" s="40"/>
      <c r="M1058" s="40"/>
      <c r="N1058" s="40"/>
      <c r="O1058" s="40"/>
    </row>
    <row r="1059" spans="1:15" s="60" customFormat="1" ht="15.75" customHeight="1">
      <c r="A1059" s="40"/>
      <c r="B1059" s="59"/>
      <c r="C1059" s="59"/>
      <c r="D1059" s="59"/>
      <c r="E1059" s="46"/>
      <c r="F1059" s="46"/>
      <c r="G1059" s="46"/>
      <c r="H1059" s="46"/>
      <c r="I1059" s="46"/>
      <c r="K1059" s="40"/>
      <c r="L1059" s="40"/>
      <c r="M1059" s="40"/>
      <c r="N1059" s="40"/>
      <c r="O1059" s="40"/>
    </row>
    <row r="1060" spans="1:15" s="60" customFormat="1" ht="15.75" customHeight="1">
      <c r="A1060" s="40"/>
      <c r="B1060" s="59"/>
      <c r="C1060" s="59"/>
      <c r="D1060" s="59"/>
      <c r="E1060" s="46"/>
      <c r="F1060" s="46"/>
      <c r="G1060" s="46"/>
      <c r="H1060" s="46"/>
      <c r="I1060" s="46"/>
      <c r="K1060" s="40"/>
      <c r="L1060" s="40"/>
      <c r="M1060" s="40"/>
      <c r="N1060" s="40"/>
      <c r="O1060" s="40"/>
    </row>
    <row r="1061" spans="1:15" s="60" customFormat="1" ht="15.75" customHeight="1">
      <c r="A1061" s="40"/>
      <c r="B1061" s="59"/>
      <c r="C1061" s="59"/>
      <c r="D1061" s="59"/>
      <c r="E1061" s="46"/>
      <c r="F1061" s="46"/>
      <c r="G1061" s="46"/>
      <c r="H1061" s="46"/>
      <c r="I1061" s="46"/>
      <c r="K1061" s="40"/>
      <c r="L1061" s="40"/>
      <c r="M1061" s="40"/>
      <c r="N1061" s="40"/>
      <c r="O1061" s="40"/>
    </row>
    <row r="1062" spans="1:15" s="60" customFormat="1" ht="15.75" customHeight="1">
      <c r="A1062" s="40"/>
      <c r="B1062" s="59"/>
      <c r="C1062" s="59"/>
      <c r="D1062" s="59"/>
      <c r="E1062" s="46"/>
      <c r="F1062" s="46"/>
      <c r="G1062" s="46"/>
      <c r="H1062" s="46"/>
      <c r="I1062" s="46"/>
      <c r="K1062" s="40"/>
      <c r="L1062" s="40"/>
      <c r="M1062" s="40"/>
      <c r="N1062" s="40"/>
      <c r="O1062" s="40"/>
    </row>
    <row r="1063" spans="1:15" s="60" customFormat="1" ht="15.75" customHeight="1">
      <c r="A1063" s="40"/>
      <c r="B1063" s="59"/>
      <c r="C1063" s="59"/>
      <c r="D1063" s="59"/>
      <c r="E1063" s="46"/>
      <c r="F1063" s="46"/>
      <c r="G1063" s="46"/>
      <c r="H1063" s="46"/>
      <c r="I1063" s="46"/>
      <c r="K1063" s="40"/>
      <c r="L1063" s="40"/>
      <c r="M1063" s="40"/>
      <c r="N1063" s="40"/>
      <c r="O1063" s="40"/>
    </row>
    <row r="1064" spans="1:15" s="60" customFormat="1" ht="15.75" customHeight="1">
      <c r="A1064" s="40"/>
      <c r="B1064" s="59"/>
      <c r="C1064" s="59"/>
      <c r="D1064" s="59"/>
      <c r="E1064" s="46"/>
      <c r="F1064" s="46"/>
      <c r="G1064" s="46"/>
      <c r="H1064" s="46"/>
      <c r="I1064" s="46"/>
      <c r="K1064" s="40"/>
      <c r="L1064" s="40"/>
      <c r="M1064" s="40"/>
      <c r="N1064" s="40"/>
      <c r="O1064" s="40"/>
    </row>
    <row r="1065" spans="1:15" s="60" customFormat="1" ht="15.75" customHeight="1">
      <c r="A1065" s="40"/>
      <c r="B1065" s="59"/>
      <c r="C1065" s="59"/>
      <c r="D1065" s="59"/>
      <c r="E1065" s="46"/>
      <c r="F1065" s="46"/>
      <c r="G1065" s="46"/>
      <c r="H1065" s="46"/>
      <c r="I1065" s="46"/>
      <c r="K1065" s="40"/>
      <c r="L1065" s="40"/>
      <c r="M1065" s="40"/>
      <c r="N1065" s="40"/>
      <c r="O1065" s="40"/>
    </row>
    <row r="1066" spans="1:15" s="60" customFormat="1" ht="15.75" customHeight="1">
      <c r="A1066" s="40"/>
      <c r="B1066" s="59"/>
      <c r="C1066" s="59"/>
      <c r="D1066" s="59"/>
      <c r="E1066" s="46"/>
      <c r="F1066" s="46"/>
      <c r="G1066" s="46"/>
      <c r="H1066" s="46"/>
      <c r="I1066" s="46"/>
      <c r="K1066" s="40"/>
      <c r="L1066" s="40"/>
      <c r="M1066" s="40"/>
      <c r="N1066" s="40"/>
      <c r="O1066" s="40"/>
    </row>
    <row r="1067" spans="1:15" s="60" customFormat="1" ht="15.75" customHeight="1">
      <c r="A1067" s="40"/>
      <c r="B1067" s="59"/>
      <c r="C1067" s="59"/>
      <c r="D1067" s="59"/>
      <c r="E1067" s="46"/>
      <c r="F1067" s="46"/>
      <c r="G1067" s="46"/>
      <c r="H1067" s="46"/>
      <c r="I1067" s="46"/>
      <c r="K1067" s="40"/>
      <c r="L1067" s="40"/>
      <c r="M1067" s="40"/>
      <c r="N1067" s="40"/>
      <c r="O1067" s="40"/>
    </row>
    <row r="1068" spans="1:15" s="60" customFormat="1" ht="15.75" customHeight="1">
      <c r="A1068" s="40"/>
      <c r="B1068" s="59"/>
      <c r="C1068" s="59"/>
      <c r="D1068" s="59"/>
      <c r="E1068" s="46"/>
      <c r="F1068" s="46"/>
      <c r="G1068" s="46"/>
      <c r="H1068" s="46"/>
      <c r="I1068" s="46"/>
      <c r="K1068" s="40"/>
      <c r="L1068" s="40"/>
      <c r="M1068" s="40"/>
      <c r="N1068" s="40"/>
      <c r="O1068" s="40"/>
    </row>
    <row r="1069" spans="1:15" s="60" customFormat="1" ht="15.75" customHeight="1">
      <c r="A1069" s="40"/>
      <c r="B1069" s="59"/>
      <c r="C1069" s="59"/>
      <c r="D1069" s="59"/>
      <c r="E1069" s="46"/>
      <c r="F1069" s="46"/>
      <c r="G1069" s="46"/>
      <c r="H1069" s="46"/>
      <c r="I1069" s="46"/>
      <c r="K1069" s="40"/>
      <c r="L1069" s="40"/>
      <c r="M1069" s="40"/>
      <c r="N1069" s="40"/>
      <c r="O1069" s="40"/>
    </row>
    <row r="1070" spans="1:15" s="60" customFormat="1" ht="15.75" customHeight="1">
      <c r="A1070" s="40"/>
      <c r="B1070" s="59"/>
      <c r="C1070" s="59"/>
      <c r="D1070" s="59"/>
      <c r="E1070" s="46"/>
      <c r="F1070" s="46"/>
      <c r="G1070" s="46"/>
      <c r="H1070" s="46"/>
      <c r="I1070" s="46"/>
      <c r="K1070" s="40"/>
      <c r="L1070" s="40"/>
      <c r="M1070" s="40"/>
      <c r="N1070" s="40"/>
      <c r="O1070" s="40"/>
    </row>
    <row r="1071" spans="1:15" s="60" customFormat="1" ht="15.75" customHeight="1">
      <c r="A1071" s="40"/>
      <c r="B1071" s="59"/>
      <c r="C1071" s="59"/>
      <c r="D1071" s="59"/>
      <c r="E1071" s="46"/>
      <c r="F1071" s="46"/>
      <c r="G1071" s="46"/>
      <c r="H1071" s="46"/>
      <c r="I1071" s="46"/>
      <c r="K1071" s="40"/>
      <c r="L1071" s="40"/>
      <c r="M1071" s="40"/>
      <c r="N1071" s="40"/>
      <c r="O1071" s="40"/>
    </row>
    <row r="1072" spans="1:15" s="60" customFormat="1" ht="15.75" customHeight="1">
      <c r="A1072" s="40"/>
      <c r="B1072" s="59"/>
      <c r="C1072" s="59"/>
      <c r="D1072" s="59"/>
      <c r="E1072" s="46"/>
      <c r="F1072" s="46"/>
      <c r="G1072" s="46"/>
      <c r="H1072" s="46"/>
      <c r="I1072" s="46"/>
      <c r="K1072" s="40"/>
      <c r="L1072" s="40"/>
      <c r="M1072" s="40"/>
      <c r="N1072" s="40"/>
      <c r="O1072" s="40"/>
    </row>
    <row r="1073" spans="1:15" s="60" customFormat="1" ht="15.75" customHeight="1">
      <c r="A1073" s="40"/>
      <c r="B1073" s="59"/>
      <c r="C1073" s="59"/>
      <c r="D1073" s="59"/>
      <c r="E1073" s="46"/>
      <c r="F1073" s="46"/>
      <c r="G1073" s="46"/>
      <c r="H1073" s="46"/>
      <c r="I1073" s="46"/>
      <c r="K1073" s="40"/>
      <c r="L1073" s="40"/>
      <c r="M1073" s="40"/>
      <c r="N1073" s="40"/>
      <c r="O1073" s="40"/>
    </row>
    <row r="1074" spans="1:15" s="60" customFormat="1" ht="15.75" customHeight="1">
      <c r="A1074" s="40"/>
      <c r="B1074" s="59"/>
      <c r="C1074" s="59"/>
      <c r="D1074" s="59"/>
      <c r="E1074" s="46"/>
      <c r="F1074" s="46"/>
      <c r="G1074" s="46"/>
      <c r="H1074" s="46"/>
      <c r="I1074" s="46"/>
      <c r="K1074" s="40"/>
      <c r="L1074" s="40"/>
      <c r="M1074" s="40"/>
      <c r="N1074" s="40"/>
      <c r="O1074" s="40"/>
    </row>
    <row r="1075" spans="1:15" s="60" customFormat="1" ht="15.75" customHeight="1">
      <c r="A1075" s="40"/>
      <c r="B1075" s="59"/>
      <c r="C1075" s="59"/>
      <c r="D1075" s="59"/>
      <c r="E1075" s="46"/>
      <c r="F1075" s="46"/>
      <c r="G1075" s="46"/>
      <c r="H1075" s="46"/>
      <c r="I1075" s="46"/>
      <c r="K1075" s="40"/>
      <c r="L1075" s="40"/>
      <c r="M1075" s="40"/>
      <c r="N1075" s="40"/>
      <c r="O1075" s="40"/>
    </row>
    <row r="1076" spans="1:15" s="60" customFormat="1" ht="15.75" customHeight="1">
      <c r="A1076" s="40"/>
      <c r="B1076" s="59"/>
      <c r="C1076" s="59"/>
      <c r="D1076" s="59"/>
      <c r="E1076" s="46"/>
      <c r="F1076" s="46"/>
      <c r="G1076" s="46"/>
      <c r="H1076" s="46"/>
      <c r="I1076" s="46"/>
      <c r="K1076" s="40"/>
      <c r="L1076" s="40"/>
      <c r="M1076" s="40"/>
      <c r="N1076" s="40"/>
      <c r="O1076" s="40"/>
    </row>
    <row r="1077" spans="1:15" s="60" customFormat="1" ht="15.75" customHeight="1">
      <c r="A1077" s="40"/>
      <c r="B1077" s="59"/>
      <c r="C1077" s="59"/>
      <c r="D1077" s="59"/>
      <c r="E1077" s="46"/>
      <c r="F1077" s="46"/>
      <c r="G1077" s="46"/>
      <c r="H1077" s="46"/>
      <c r="I1077" s="46"/>
      <c r="K1077" s="40"/>
      <c r="L1077" s="40"/>
      <c r="M1077" s="40"/>
      <c r="N1077" s="40"/>
      <c r="O1077" s="40"/>
    </row>
    <row r="1078" spans="1:15" s="60" customFormat="1" ht="15.75" customHeight="1">
      <c r="A1078" s="40"/>
      <c r="B1078" s="59"/>
      <c r="C1078" s="59"/>
      <c r="D1078" s="59"/>
      <c r="E1078" s="46"/>
      <c r="F1078" s="46"/>
      <c r="G1078" s="46"/>
      <c r="H1078" s="46"/>
      <c r="I1078" s="46"/>
      <c r="K1078" s="40"/>
      <c r="L1078" s="40"/>
      <c r="M1078" s="40"/>
      <c r="N1078" s="40"/>
      <c r="O1078" s="40"/>
    </row>
    <row r="1079" spans="1:15" s="60" customFormat="1" ht="15.75" customHeight="1">
      <c r="A1079" s="40"/>
      <c r="B1079" s="59"/>
      <c r="C1079" s="59"/>
      <c r="D1079" s="59"/>
      <c r="E1079" s="46"/>
      <c r="F1079" s="46"/>
      <c r="G1079" s="46"/>
      <c r="H1079" s="46"/>
      <c r="I1079" s="46"/>
      <c r="K1079" s="40"/>
      <c r="L1079" s="40"/>
      <c r="M1079" s="40"/>
      <c r="N1079" s="40"/>
      <c r="O1079" s="40"/>
    </row>
    <row r="1080" spans="1:15" s="60" customFormat="1" ht="15.75" customHeight="1">
      <c r="A1080" s="40"/>
      <c r="B1080" s="59"/>
      <c r="C1080" s="59"/>
      <c r="D1080" s="59"/>
      <c r="E1080" s="46"/>
      <c r="F1080" s="46"/>
      <c r="G1080" s="46"/>
      <c r="H1080" s="46"/>
      <c r="I1080" s="46"/>
      <c r="K1080" s="40"/>
      <c r="L1080" s="40"/>
      <c r="M1080" s="40"/>
      <c r="N1080" s="40"/>
      <c r="O1080" s="40"/>
    </row>
    <row r="1081" spans="1:15" s="60" customFormat="1" ht="15.75" customHeight="1">
      <c r="A1081" s="40"/>
      <c r="B1081" s="59"/>
      <c r="C1081" s="59"/>
      <c r="D1081" s="59"/>
      <c r="E1081" s="46"/>
      <c r="F1081" s="46"/>
      <c r="G1081" s="46"/>
      <c r="H1081" s="46"/>
      <c r="I1081" s="46"/>
      <c r="K1081" s="40"/>
      <c r="L1081" s="40"/>
      <c r="M1081" s="40"/>
      <c r="N1081" s="40"/>
      <c r="O1081" s="40"/>
    </row>
    <row r="1082" spans="1:15" s="60" customFormat="1" ht="15.75" customHeight="1">
      <c r="A1082" s="40"/>
      <c r="B1082" s="59"/>
      <c r="C1082" s="59"/>
      <c r="D1082" s="59"/>
      <c r="E1082" s="46"/>
      <c r="F1082" s="46"/>
      <c r="G1082" s="46"/>
      <c r="H1082" s="46"/>
      <c r="I1082" s="46"/>
      <c r="K1082" s="40"/>
      <c r="L1082" s="40"/>
      <c r="M1082" s="40"/>
      <c r="N1082" s="40"/>
      <c r="O1082" s="40"/>
    </row>
    <row r="1083" spans="1:15" s="60" customFormat="1" ht="15.75" customHeight="1">
      <c r="A1083" s="40"/>
      <c r="B1083" s="59"/>
      <c r="C1083" s="59"/>
      <c r="D1083" s="59"/>
      <c r="E1083" s="46"/>
      <c r="F1083" s="46"/>
      <c r="G1083" s="46"/>
      <c r="H1083" s="46"/>
      <c r="I1083" s="46"/>
      <c r="K1083" s="40"/>
      <c r="L1083" s="40"/>
      <c r="M1083" s="40"/>
      <c r="N1083" s="40"/>
      <c r="O1083" s="40"/>
    </row>
    <row r="1084" spans="1:15" s="60" customFormat="1" ht="15.75" customHeight="1">
      <c r="A1084" s="40"/>
      <c r="B1084" s="59"/>
      <c r="C1084" s="59"/>
      <c r="D1084" s="59"/>
      <c r="E1084" s="46"/>
      <c r="F1084" s="46"/>
      <c r="G1084" s="46"/>
      <c r="H1084" s="46"/>
      <c r="I1084" s="46"/>
      <c r="K1084" s="40"/>
      <c r="L1084" s="40"/>
      <c r="M1084" s="40"/>
      <c r="N1084" s="40"/>
      <c r="O1084" s="40"/>
    </row>
    <row r="1085" spans="1:15" s="60" customFormat="1" ht="15.75" customHeight="1">
      <c r="A1085" s="40"/>
      <c r="B1085" s="59"/>
      <c r="C1085" s="59"/>
      <c r="D1085" s="59"/>
      <c r="E1085" s="46"/>
      <c r="F1085" s="46"/>
      <c r="G1085" s="46"/>
      <c r="H1085" s="46"/>
      <c r="I1085" s="46"/>
      <c r="K1085" s="40"/>
      <c r="L1085" s="40"/>
      <c r="M1085" s="40"/>
      <c r="N1085" s="40"/>
      <c r="O1085" s="40"/>
    </row>
    <row r="1086" spans="1:15" s="60" customFormat="1" ht="15.75" customHeight="1">
      <c r="A1086" s="40"/>
      <c r="B1086" s="59"/>
      <c r="C1086" s="59"/>
      <c r="D1086" s="59"/>
      <c r="E1086" s="46"/>
      <c r="F1086" s="46"/>
      <c r="G1086" s="46"/>
      <c r="H1086" s="46"/>
      <c r="I1086" s="46"/>
      <c r="K1086" s="40"/>
      <c r="L1086" s="40"/>
      <c r="M1086" s="40"/>
      <c r="N1086" s="40"/>
      <c r="O1086" s="40"/>
    </row>
    <row r="1087" spans="1:15" s="60" customFormat="1" ht="15.75" customHeight="1">
      <c r="A1087" s="40"/>
      <c r="B1087" s="59"/>
      <c r="C1087" s="59"/>
      <c r="D1087" s="59"/>
      <c r="E1087" s="46"/>
      <c r="F1087" s="46"/>
      <c r="G1087" s="46"/>
      <c r="H1087" s="46"/>
      <c r="I1087" s="46"/>
      <c r="K1087" s="40"/>
      <c r="L1087" s="40"/>
      <c r="M1087" s="40"/>
      <c r="N1087" s="40"/>
      <c r="O1087" s="40"/>
    </row>
    <row r="1088" spans="1:15" s="60" customFormat="1" ht="15.75" customHeight="1">
      <c r="A1088" s="40"/>
      <c r="B1088" s="59"/>
      <c r="C1088" s="59"/>
      <c r="D1088" s="59"/>
      <c r="E1088" s="46"/>
      <c r="F1088" s="46"/>
      <c r="G1088" s="46"/>
      <c r="H1088" s="46"/>
      <c r="I1088" s="46"/>
      <c r="K1088" s="40"/>
      <c r="L1088" s="40"/>
      <c r="M1088" s="40"/>
      <c r="N1088" s="40"/>
      <c r="O1088" s="40"/>
    </row>
    <row r="1089" spans="1:15" s="60" customFormat="1" ht="15.75" customHeight="1">
      <c r="A1089" s="40"/>
      <c r="B1089" s="59"/>
      <c r="C1089" s="59"/>
      <c r="D1089" s="59"/>
      <c r="E1089" s="46"/>
      <c r="F1089" s="46"/>
      <c r="G1089" s="46"/>
      <c r="H1089" s="46"/>
      <c r="I1089" s="46"/>
      <c r="K1089" s="40"/>
      <c r="L1089" s="40"/>
      <c r="M1089" s="40"/>
      <c r="N1089" s="40"/>
      <c r="O1089" s="40"/>
    </row>
    <row r="1090" spans="1:15" s="60" customFormat="1" ht="15.75" customHeight="1">
      <c r="A1090" s="40"/>
      <c r="B1090" s="59"/>
      <c r="C1090" s="59"/>
      <c r="D1090" s="59"/>
      <c r="E1090" s="46"/>
      <c r="F1090" s="46"/>
      <c r="G1090" s="46"/>
      <c r="H1090" s="46"/>
      <c r="I1090" s="46"/>
      <c r="K1090" s="40"/>
      <c r="L1090" s="40"/>
      <c r="M1090" s="40"/>
      <c r="N1090" s="40"/>
      <c r="O1090" s="40"/>
    </row>
    <row r="1091" spans="1:15" s="60" customFormat="1" ht="15.75" customHeight="1">
      <c r="A1091" s="40"/>
      <c r="B1091" s="59"/>
      <c r="C1091" s="59"/>
      <c r="D1091" s="59"/>
      <c r="E1091" s="46"/>
      <c r="F1091" s="46"/>
      <c r="G1091" s="46"/>
      <c r="H1091" s="46"/>
      <c r="I1091" s="46"/>
      <c r="K1091" s="40"/>
      <c r="L1091" s="40"/>
      <c r="M1091" s="40"/>
      <c r="N1091" s="40"/>
      <c r="O1091" s="40"/>
    </row>
    <row r="1092" spans="1:15" s="60" customFormat="1" ht="15.75" customHeight="1">
      <c r="A1092" s="40"/>
      <c r="B1092" s="59"/>
      <c r="C1092" s="59"/>
      <c r="D1092" s="59"/>
      <c r="E1092" s="46"/>
      <c r="F1092" s="46"/>
      <c r="G1092" s="46"/>
      <c r="H1092" s="46"/>
      <c r="I1092" s="46"/>
      <c r="K1092" s="40"/>
      <c r="L1092" s="40"/>
      <c r="M1092" s="40"/>
      <c r="N1092" s="40"/>
      <c r="O1092" s="40"/>
    </row>
    <row r="1093" spans="1:15" s="60" customFormat="1" ht="15.75" customHeight="1">
      <c r="A1093" s="40"/>
      <c r="B1093" s="59"/>
      <c r="C1093" s="59"/>
      <c r="D1093" s="59"/>
      <c r="E1093" s="46"/>
      <c r="F1093" s="46"/>
      <c r="G1093" s="46"/>
      <c r="H1093" s="46"/>
      <c r="I1093" s="46"/>
      <c r="K1093" s="40"/>
      <c r="L1093" s="40"/>
      <c r="M1093" s="40"/>
      <c r="N1093" s="40"/>
      <c r="O1093" s="40"/>
    </row>
    <row r="1094" spans="1:15" s="60" customFormat="1" ht="15.75" customHeight="1">
      <c r="A1094" s="40"/>
      <c r="B1094" s="59"/>
      <c r="C1094" s="59"/>
      <c r="D1094" s="59"/>
      <c r="E1094" s="46"/>
      <c r="F1094" s="46"/>
      <c r="G1094" s="46"/>
      <c r="H1094" s="46"/>
      <c r="I1094" s="46"/>
      <c r="K1094" s="40"/>
      <c r="L1094" s="40"/>
      <c r="M1094" s="40"/>
      <c r="N1094" s="40"/>
      <c r="O1094" s="40"/>
    </row>
    <row r="1095" spans="1:15" s="60" customFormat="1" ht="15.75" customHeight="1">
      <c r="A1095" s="40"/>
      <c r="B1095" s="59"/>
      <c r="C1095" s="59"/>
      <c r="D1095" s="59"/>
      <c r="E1095" s="46"/>
      <c r="F1095" s="46"/>
      <c r="G1095" s="46"/>
      <c r="H1095" s="46"/>
      <c r="I1095" s="46"/>
      <c r="K1095" s="40"/>
      <c r="L1095" s="40"/>
      <c r="M1095" s="40"/>
      <c r="N1095" s="40"/>
      <c r="O1095" s="40"/>
    </row>
    <row r="1096" spans="1:15" s="60" customFormat="1" ht="15.75" customHeight="1">
      <c r="A1096" s="40"/>
      <c r="B1096" s="59"/>
      <c r="C1096" s="59"/>
      <c r="D1096" s="59"/>
      <c r="E1096" s="46"/>
      <c r="F1096" s="46"/>
      <c r="G1096" s="46"/>
      <c r="H1096" s="46"/>
      <c r="I1096" s="46"/>
      <c r="K1096" s="40"/>
      <c r="L1096" s="40"/>
      <c r="M1096" s="40"/>
      <c r="N1096" s="40"/>
      <c r="O1096" s="40"/>
    </row>
    <row r="1097" spans="1:15" s="60" customFormat="1" ht="15.75" customHeight="1">
      <c r="A1097" s="40"/>
      <c r="B1097" s="59"/>
      <c r="C1097" s="59"/>
      <c r="D1097" s="59"/>
      <c r="E1097" s="46"/>
      <c r="F1097" s="46"/>
      <c r="G1097" s="46"/>
      <c r="H1097" s="46"/>
      <c r="I1097" s="46"/>
      <c r="K1097" s="40"/>
      <c r="L1097" s="40"/>
      <c r="M1097" s="40"/>
      <c r="N1097" s="40"/>
      <c r="O1097" s="40"/>
    </row>
    <row r="1098" spans="1:15" s="60" customFormat="1" ht="15.75" customHeight="1">
      <c r="A1098" s="40"/>
      <c r="B1098" s="59"/>
      <c r="C1098" s="59"/>
      <c r="D1098" s="59"/>
      <c r="E1098" s="46"/>
      <c r="F1098" s="46"/>
      <c r="G1098" s="46"/>
      <c r="H1098" s="46"/>
      <c r="I1098" s="46"/>
      <c r="K1098" s="40"/>
      <c r="L1098" s="40"/>
      <c r="M1098" s="40"/>
      <c r="N1098" s="40"/>
      <c r="O1098" s="40"/>
    </row>
    <row r="1099" spans="1:15" s="60" customFormat="1" ht="15.75" customHeight="1">
      <c r="A1099" s="40"/>
      <c r="B1099" s="59"/>
      <c r="C1099" s="59"/>
      <c r="D1099" s="59"/>
      <c r="E1099" s="46"/>
      <c r="F1099" s="46"/>
      <c r="G1099" s="46"/>
      <c r="H1099" s="46"/>
      <c r="I1099" s="46"/>
      <c r="K1099" s="40"/>
      <c r="L1099" s="40"/>
      <c r="M1099" s="40"/>
      <c r="N1099" s="40"/>
      <c r="O1099" s="40"/>
    </row>
    <row r="1100" spans="1:15" s="60" customFormat="1" ht="15.75" customHeight="1">
      <c r="A1100" s="40"/>
      <c r="B1100" s="59"/>
      <c r="C1100" s="59"/>
      <c r="D1100" s="59"/>
      <c r="E1100" s="46"/>
      <c r="F1100" s="46"/>
      <c r="G1100" s="46"/>
      <c r="H1100" s="46"/>
      <c r="I1100" s="46"/>
      <c r="K1100" s="40"/>
      <c r="L1100" s="40"/>
      <c r="M1100" s="40"/>
      <c r="N1100" s="40"/>
      <c r="O1100" s="40"/>
    </row>
    <row r="1101" spans="1:15" s="60" customFormat="1" ht="15.75" customHeight="1">
      <c r="A1101" s="40"/>
      <c r="B1101" s="59"/>
      <c r="C1101" s="59"/>
      <c r="D1101" s="59"/>
      <c r="E1101" s="46"/>
      <c r="F1101" s="46"/>
      <c r="G1101" s="46"/>
      <c r="H1101" s="46"/>
      <c r="I1101" s="46"/>
      <c r="K1101" s="40"/>
      <c r="L1101" s="40"/>
      <c r="M1101" s="40"/>
      <c r="N1101" s="40"/>
      <c r="O1101" s="40"/>
    </row>
    <row r="1102" spans="1:15" s="60" customFormat="1" ht="15.75" customHeight="1">
      <c r="A1102" s="40"/>
      <c r="B1102" s="59"/>
      <c r="C1102" s="59"/>
      <c r="D1102" s="59"/>
      <c r="E1102" s="46"/>
      <c r="F1102" s="46"/>
      <c r="G1102" s="46"/>
      <c r="H1102" s="46"/>
      <c r="I1102" s="46"/>
      <c r="K1102" s="40"/>
      <c r="L1102" s="40"/>
      <c r="M1102" s="40"/>
      <c r="N1102" s="40"/>
      <c r="O1102" s="40"/>
    </row>
    <row r="1103" spans="1:15" s="60" customFormat="1" ht="15.75" customHeight="1">
      <c r="A1103" s="40"/>
      <c r="B1103" s="59"/>
      <c r="C1103" s="59"/>
      <c r="D1103" s="59"/>
      <c r="E1103" s="46"/>
      <c r="F1103" s="46"/>
      <c r="G1103" s="46"/>
      <c r="H1103" s="46"/>
      <c r="I1103" s="46"/>
      <c r="K1103" s="40"/>
      <c r="L1103" s="40"/>
      <c r="M1103" s="40"/>
      <c r="N1103" s="40"/>
      <c r="O1103" s="40"/>
    </row>
    <row r="1104" spans="1:15" s="60" customFormat="1" ht="15.75" customHeight="1">
      <c r="A1104" s="40"/>
      <c r="B1104" s="59"/>
      <c r="C1104" s="59"/>
      <c r="D1104" s="59"/>
      <c r="E1104" s="46"/>
      <c r="F1104" s="46"/>
      <c r="G1104" s="46"/>
      <c r="H1104" s="46"/>
      <c r="I1104" s="46"/>
      <c r="K1104" s="40"/>
      <c r="L1104" s="40"/>
      <c r="M1104" s="40"/>
      <c r="N1104" s="40"/>
      <c r="O1104" s="40"/>
    </row>
    <row r="1105" spans="1:15" s="60" customFormat="1" ht="15.75" customHeight="1">
      <c r="A1105" s="40"/>
      <c r="B1105" s="59"/>
      <c r="C1105" s="59"/>
      <c r="D1105" s="59"/>
      <c r="E1105" s="46"/>
      <c r="F1105" s="46"/>
      <c r="G1105" s="46"/>
      <c r="H1105" s="46"/>
      <c r="I1105" s="46"/>
      <c r="K1105" s="40"/>
      <c r="L1105" s="40"/>
      <c r="M1105" s="40"/>
      <c r="N1105" s="40"/>
      <c r="O1105" s="40"/>
    </row>
    <row r="1106" spans="1:15" s="60" customFormat="1" ht="15.75" customHeight="1">
      <c r="A1106" s="40"/>
      <c r="B1106" s="59"/>
      <c r="C1106" s="59"/>
      <c r="D1106" s="59"/>
      <c r="E1106" s="46"/>
      <c r="F1106" s="46"/>
      <c r="G1106" s="46"/>
      <c r="H1106" s="46"/>
      <c r="I1106" s="46"/>
      <c r="K1106" s="40"/>
      <c r="L1106" s="40"/>
      <c r="M1106" s="40"/>
      <c r="N1106" s="40"/>
      <c r="O1106" s="40"/>
    </row>
    <row r="1107" spans="1:15" s="60" customFormat="1" ht="15.75" customHeight="1">
      <c r="A1107" s="40"/>
      <c r="B1107" s="59"/>
      <c r="C1107" s="59"/>
      <c r="D1107" s="59"/>
      <c r="E1107" s="46"/>
      <c r="F1107" s="46"/>
      <c r="G1107" s="46"/>
      <c r="H1107" s="46"/>
      <c r="I1107" s="46"/>
      <c r="K1107" s="40"/>
      <c r="L1107" s="40"/>
      <c r="M1107" s="40"/>
      <c r="N1107" s="40"/>
      <c r="O1107" s="40"/>
    </row>
    <row r="1108" spans="1:15" s="60" customFormat="1" ht="15.75" customHeight="1">
      <c r="A1108" s="40"/>
      <c r="B1108" s="59"/>
      <c r="C1108" s="59"/>
      <c r="D1108" s="59"/>
      <c r="E1108" s="46"/>
      <c r="F1108" s="46"/>
      <c r="G1108" s="46"/>
      <c r="H1108" s="46"/>
      <c r="I1108" s="46"/>
      <c r="K1108" s="40"/>
      <c r="L1108" s="40"/>
      <c r="M1108" s="40"/>
      <c r="N1108" s="40"/>
      <c r="O1108" s="40"/>
    </row>
    <row r="1109" spans="1:15" s="60" customFormat="1" ht="15.75" customHeight="1">
      <c r="A1109" s="40"/>
      <c r="B1109" s="59"/>
      <c r="C1109" s="59"/>
      <c r="D1109" s="59"/>
      <c r="E1109" s="46"/>
      <c r="F1109" s="46"/>
      <c r="G1109" s="46"/>
      <c r="H1109" s="46"/>
      <c r="I1109" s="46"/>
      <c r="K1109" s="40"/>
      <c r="L1109" s="40"/>
      <c r="M1109" s="40"/>
      <c r="N1109" s="40"/>
      <c r="O1109" s="40"/>
    </row>
    <row r="1110" spans="1:15" s="60" customFormat="1" ht="15.75" customHeight="1">
      <c r="A1110" s="40"/>
      <c r="B1110" s="59"/>
      <c r="C1110" s="59"/>
      <c r="D1110" s="59"/>
      <c r="E1110" s="46"/>
      <c r="F1110" s="46"/>
      <c r="G1110" s="46"/>
      <c r="H1110" s="46"/>
      <c r="I1110" s="46"/>
      <c r="K1110" s="40"/>
      <c r="L1110" s="40"/>
      <c r="M1110" s="40"/>
      <c r="N1110" s="40"/>
      <c r="O1110" s="40"/>
    </row>
    <row r="1111" spans="1:15" s="60" customFormat="1" ht="15.75" customHeight="1">
      <c r="A1111" s="40"/>
      <c r="B1111" s="59"/>
      <c r="C1111" s="59"/>
      <c r="D1111" s="59"/>
      <c r="E1111" s="46"/>
      <c r="F1111" s="46"/>
      <c r="G1111" s="46"/>
      <c r="H1111" s="46"/>
      <c r="I1111" s="46"/>
      <c r="K1111" s="40"/>
      <c r="L1111" s="40"/>
      <c r="M1111" s="40"/>
      <c r="N1111" s="40"/>
      <c r="O1111" s="40"/>
    </row>
    <row r="1112" spans="1:15" s="60" customFormat="1" ht="15.75" customHeight="1">
      <c r="A1112" s="40"/>
      <c r="B1112" s="59"/>
      <c r="C1112" s="59"/>
      <c r="D1112" s="59"/>
      <c r="E1112" s="46"/>
      <c r="F1112" s="46"/>
      <c r="G1112" s="46"/>
      <c r="H1112" s="46"/>
      <c r="I1112" s="46"/>
      <c r="K1112" s="40"/>
      <c r="L1112" s="40"/>
      <c r="M1112" s="40"/>
      <c r="N1112" s="40"/>
      <c r="O1112" s="40"/>
    </row>
    <row r="1113" spans="1:15" s="60" customFormat="1" ht="15.75" customHeight="1">
      <c r="A1113" s="40"/>
      <c r="B1113" s="61"/>
      <c r="C1113" s="59"/>
      <c r="D1113" s="59"/>
      <c r="E1113" s="46"/>
      <c r="F1113" s="46"/>
      <c r="G1113" s="46"/>
      <c r="H1113" s="46"/>
      <c r="I1113" s="46"/>
      <c r="K1113" s="40"/>
      <c r="L1113" s="40"/>
      <c r="M1113" s="40"/>
      <c r="N1113" s="40"/>
      <c r="O1113" s="40"/>
    </row>
  </sheetData>
  <sheetProtection/>
  <mergeCells count="27">
    <mergeCell ref="B16:K16"/>
    <mergeCell ref="A9:B9"/>
    <mergeCell ref="E9:F9"/>
    <mergeCell ref="G9:H9"/>
    <mergeCell ref="A10:A16"/>
    <mergeCell ref="B10:K10"/>
    <mergeCell ref="B11:K11"/>
    <mergeCell ref="B12:K12"/>
    <mergeCell ref="B13:K13"/>
    <mergeCell ref="B14:K14"/>
    <mergeCell ref="B15:K15"/>
    <mergeCell ref="E4:F4"/>
    <mergeCell ref="G4:H4"/>
    <mergeCell ref="E5:F5"/>
    <mergeCell ref="G5:H5"/>
    <mergeCell ref="E8:F8"/>
    <mergeCell ref="G8:H8"/>
    <mergeCell ref="A1:K1"/>
    <mergeCell ref="A3:A4"/>
    <mergeCell ref="B3:B4"/>
    <mergeCell ref="C3:C4"/>
    <mergeCell ref="D3:D4"/>
    <mergeCell ref="E3:F3"/>
    <mergeCell ref="G3:H3"/>
    <mergeCell ref="I3:I4"/>
    <mergeCell ref="J3:J4"/>
    <mergeCell ref="K3:K4"/>
  </mergeCells>
  <printOptions/>
  <pageMargins left="0.99" right="0.36" top="0.6692913385826772" bottom="0.63" header="0.24" footer="0.27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71"/>
  <sheetViews>
    <sheetView view="pageBreakPreview" zoomScaleSheetLayoutView="100" zoomScalePageLayoutView="0" workbookViewId="0" topLeftCell="A1">
      <selection activeCell="D16" sqref="D16"/>
    </sheetView>
  </sheetViews>
  <sheetFormatPr defaultColWidth="8.88671875" defaultRowHeight="15.75" customHeight="1"/>
  <cols>
    <col min="1" max="1" width="23.21484375" style="63" customWidth="1"/>
    <col min="2" max="2" width="20.3359375" style="63" customWidth="1"/>
    <col min="3" max="4" width="5.5546875" style="69" customWidth="1"/>
    <col min="5" max="5" width="9.99609375" style="70" customWidth="1"/>
    <col min="6" max="6" width="13.21484375" style="70" customWidth="1"/>
    <col min="7" max="7" width="9.5546875" style="70" customWidth="1"/>
    <col min="8" max="8" width="11.3359375" style="70" customWidth="1"/>
    <col min="9" max="9" width="12.4453125" style="70" customWidth="1"/>
    <col min="10" max="10" width="10.3359375" style="68" customWidth="1"/>
    <col min="11" max="11" width="10.88671875" style="63" customWidth="1"/>
    <col min="12" max="12" width="5.21484375" style="63" customWidth="1"/>
    <col min="13" max="13" width="4.5546875" style="63" customWidth="1"/>
    <col min="14" max="14" width="7.6640625" style="63" customWidth="1"/>
    <col min="15" max="15" width="13.88671875" style="63" customWidth="1"/>
    <col min="16" max="16384" width="8.88671875" style="63" customWidth="1"/>
  </cols>
  <sheetData>
    <row r="1" spans="1:10" ht="21" customHeight="1">
      <c r="A1" s="239" t="s">
        <v>188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ht="24" customHeight="1">
      <c r="A2" s="64" t="s">
        <v>70</v>
      </c>
      <c r="B2" s="240" t="s">
        <v>215</v>
      </c>
      <c r="C2" s="240"/>
      <c r="D2" s="240"/>
      <c r="E2" s="240"/>
      <c r="F2" s="240"/>
      <c r="G2" s="240"/>
      <c r="H2" s="240"/>
      <c r="I2" s="240"/>
      <c r="J2" s="240"/>
    </row>
    <row r="3" spans="1:15" ht="18" customHeight="1">
      <c r="A3" s="241" t="s">
        <v>82</v>
      </c>
      <c r="B3" s="243" t="s">
        <v>83</v>
      </c>
      <c r="C3" s="243" t="s">
        <v>71</v>
      </c>
      <c r="D3" s="243" t="s">
        <v>72</v>
      </c>
      <c r="E3" s="234" t="s">
        <v>73</v>
      </c>
      <c r="F3" s="237"/>
      <c r="G3" s="234" t="s">
        <v>74</v>
      </c>
      <c r="H3" s="234"/>
      <c r="I3" s="235" t="s">
        <v>75</v>
      </c>
      <c r="J3" s="234" t="s">
        <v>18</v>
      </c>
      <c r="K3" s="65"/>
      <c r="L3" s="65"/>
      <c r="M3" s="65"/>
      <c r="N3" s="66"/>
      <c r="O3" s="66"/>
    </row>
    <row r="4" spans="1:15" ht="18" customHeight="1">
      <c r="A4" s="242"/>
      <c r="B4" s="237"/>
      <c r="C4" s="237"/>
      <c r="D4" s="237"/>
      <c r="E4" s="84" t="s">
        <v>84</v>
      </c>
      <c r="F4" s="84" t="s">
        <v>78</v>
      </c>
      <c r="G4" s="84" t="s">
        <v>84</v>
      </c>
      <c r="H4" s="84" t="s">
        <v>78</v>
      </c>
      <c r="I4" s="236"/>
      <c r="J4" s="237"/>
      <c r="K4" s="65"/>
      <c r="L4" s="65"/>
      <c r="M4" s="65"/>
      <c r="N4" s="66"/>
      <c r="O4" s="66"/>
    </row>
    <row r="5" spans="1:15" ht="21.75" customHeight="1">
      <c r="A5" s="85" t="str">
        <f>일위대가표!B14</f>
        <v>PGS-MGB(10)</v>
      </c>
      <c r="B5" s="85" t="str">
        <f>일위대가표!C14</f>
        <v>300X100X10t </v>
      </c>
      <c r="C5" s="86" t="s">
        <v>85</v>
      </c>
      <c r="D5" s="87">
        <v>1</v>
      </c>
      <c r="E5" s="88">
        <f>단가비교표!F5</f>
        <v>250000</v>
      </c>
      <c r="F5" s="89">
        <f>D5*E5</f>
        <v>250000</v>
      </c>
      <c r="G5" s="89">
        <f>단가비교표!H5</f>
        <v>183511</v>
      </c>
      <c r="H5" s="89">
        <f>D5*G5</f>
        <v>183511</v>
      </c>
      <c r="I5" s="89">
        <f>F5+H5</f>
        <v>433511</v>
      </c>
      <c r="J5" s="86" t="str">
        <f>일위대가표!B13</f>
        <v>제1호표 </v>
      </c>
      <c r="K5" s="65"/>
      <c r="L5" s="65"/>
      <c r="M5" s="65"/>
      <c r="N5" s="65"/>
      <c r="O5" s="65"/>
    </row>
    <row r="6" spans="1:15" ht="21.75" customHeight="1">
      <c r="A6" s="85" t="str">
        <f>일위대가표!B18</f>
        <v>PGS-MGB(20)</v>
      </c>
      <c r="B6" s="85" t="str">
        <f>일위대가표!C18</f>
        <v>400X100X10t </v>
      </c>
      <c r="C6" s="86" t="str">
        <f>일위대가표!D18</f>
        <v>Set</v>
      </c>
      <c r="D6" s="87">
        <v>1</v>
      </c>
      <c r="E6" s="88">
        <f>단가비교표!F6</f>
        <v>350000</v>
      </c>
      <c r="F6" s="89">
        <f>D6*E6</f>
        <v>350000</v>
      </c>
      <c r="G6" s="89">
        <f>단가비교표!H6</f>
        <v>244682</v>
      </c>
      <c r="H6" s="89">
        <f>D6*G6</f>
        <v>244682</v>
      </c>
      <c r="I6" s="89">
        <f>F6+H6</f>
        <v>594682</v>
      </c>
      <c r="J6" s="86" t="str">
        <f>일위대가표!B17</f>
        <v>제2호표 </v>
      </c>
      <c r="K6" s="65"/>
      <c r="L6" s="65"/>
      <c r="M6" s="65"/>
      <c r="N6" s="65"/>
      <c r="O6" s="65"/>
    </row>
    <row r="7" spans="1:15" ht="21.75" customHeight="1">
      <c r="A7" s="85" t="str">
        <f>일위대가표!B22</f>
        <v>접속(용접.납땜)</v>
      </c>
      <c r="B7" s="85" t="str">
        <f>일위대가표!C22</f>
        <v>powder #200</v>
      </c>
      <c r="C7" s="86" t="s">
        <v>86</v>
      </c>
      <c r="D7" s="87">
        <v>10</v>
      </c>
      <c r="E7" s="88">
        <f>단가비교표!F7</f>
        <v>8000</v>
      </c>
      <c r="F7" s="89">
        <f aca="true" t="shared" si="0" ref="F7:F18">D7*E7</f>
        <v>80000</v>
      </c>
      <c r="G7" s="89">
        <f>단가비교표!H7</f>
        <v>23244</v>
      </c>
      <c r="H7" s="89">
        <f aca="true" t="shared" si="1" ref="H7:H18">D7*G7</f>
        <v>232440</v>
      </c>
      <c r="I7" s="89">
        <f aca="true" t="shared" si="2" ref="I7:I18">F7+H7</f>
        <v>312440</v>
      </c>
      <c r="J7" s="86" t="str">
        <f>일위대가표!B21</f>
        <v>제3호표 </v>
      </c>
      <c r="K7" s="65"/>
      <c r="L7" s="65"/>
      <c r="M7" s="65"/>
      <c r="N7" s="65"/>
      <c r="O7" s="65"/>
    </row>
    <row r="8" spans="1:15" ht="21.75" customHeight="1">
      <c r="A8" s="85" t="str">
        <f>일위대가표!B26</f>
        <v> PGS-Ion Catalyzer</v>
      </c>
      <c r="B8" s="85" t="str">
        <f>일위대가표!C26</f>
        <v> 25KG/통(이온촉매제)</v>
      </c>
      <c r="C8" s="86" t="s">
        <v>87</v>
      </c>
      <c r="D8" s="87">
        <v>48</v>
      </c>
      <c r="E8" s="88">
        <f>단가비교표!F8</f>
        <v>160000</v>
      </c>
      <c r="F8" s="89">
        <f t="shared" si="0"/>
        <v>7680000</v>
      </c>
      <c r="G8" s="89">
        <f>단가비교표!H8</f>
        <v>11010</v>
      </c>
      <c r="H8" s="89">
        <f t="shared" si="1"/>
        <v>528480</v>
      </c>
      <c r="I8" s="89">
        <f t="shared" si="2"/>
        <v>8208480</v>
      </c>
      <c r="J8" s="86" t="str">
        <f>일위대가표!B25</f>
        <v>제4호표 </v>
      </c>
      <c r="K8" s="65"/>
      <c r="L8" s="65"/>
      <c r="M8" s="65"/>
      <c r="N8" s="65"/>
      <c r="O8" s="65"/>
    </row>
    <row r="9" spans="1:15" ht="21.75" customHeight="1">
      <c r="A9" s="85" t="str">
        <f>일위대가표!B30</f>
        <v> PGS-Active Catalyzer</v>
      </c>
      <c r="B9" s="85" t="str">
        <f>일위대가표!C30</f>
        <v> 25KG/통(활성촉매제)</v>
      </c>
      <c r="C9" s="86" t="s">
        <v>87</v>
      </c>
      <c r="D9" s="87">
        <v>8</v>
      </c>
      <c r="E9" s="88">
        <f>단가비교표!F9</f>
        <v>250000</v>
      </c>
      <c r="F9" s="89">
        <f t="shared" si="0"/>
        <v>2000000</v>
      </c>
      <c r="G9" s="89">
        <f>단가비교표!H9</f>
        <v>11010</v>
      </c>
      <c r="H9" s="89">
        <f t="shared" si="1"/>
        <v>88080</v>
      </c>
      <c r="I9" s="89">
        <f t="shared" si="2"/>
        <v>2088080</v>
      </c>
      <c r="J9" s="86" t="str">
        <f>일위대가표!B29</f>
        <v>제5호표 </v>
      </c>
      <c r="K9" s="65"/>
      <c r="L9" s="65"/>
      <c r="M9" s="65"/>
      <c r="N9" s="65"/>
      <c r="O9" s="65"/>
    </row>
    <row r="10" spans="1:15" ht="21.75" customHeight="1">
      <c r="A10" s="85" t="str">
        <f>일위대가표!B34</f>
        <v>PGS-BOX</v>
      </c>
      <c r="B10" s="85" t="str">
        <f>일위대가표!C34</f>
        <v>200x300 (주물M형)</v>
      </c>
      <c r="C10" s="86" t="s">
        <v>88</v>
      </c>
      <c r="D10" s="87">
        <v>8</v>
      </c>
      <c r="E10" s="88">
        <f>단가비교표!F10</f>
        <v>180000</v>
      </c>
      <c r="F10" s="89">
        <f t="shared" si="0"/>
        <v>1440000</v>
      </c>
      <c r="G10" s="89">
        <f>단가비교표!H10</f>
        <v>61170</v>
      </c>
      <c r="H10" s="89">
        <f t="shared" si="1"/>
        <v>489360</v>
      </c>
      <c r="I10" s="89">
        <f t="shared" si="2"/>
        <v>1929360</v>
      </c>
      <c r="J10" s="86" t="str">
        <f>일위대가표!B33</f>
        <v>제6호표 </v>
      </c>
      <c r="K10" s="65"/>
      <c r="L10" s="65"/>
      <c r="M10" s="65"/>
      <c r="N10" s="65"/>
      <c r="O10" s="65"/>
    </row>
    <row r="11" spans="1:15" ht="21.75" customHeight="1">
      <c r="A11" s="85" t="str">
        <f>일위대가표!B38&amp;" (80㎟ 이하)"</f>
        <v>접지용전선 (80㎟ 이하)</v>
      </c>
      <c r="B11" s="85" t="str">
        <f>일위대가표!C38</f>
        <v>F-GV 70 ㎟(IEC규격)</v>
      </c>
      <c r="C11" s="86" t="s">
        <v>89</v>
      </c>
      <c r="D11" s="87">
        <v>150</v>
      </c>
      <c r="E11" s="88">
        <f>단가비교표!F11</f>
        <v>7433</v>
      </c>
      <c r="F11" s="89">
        <f t="shared" si="0"/>
        <v>1114950</v>
      </c>
      <c r="G11" s="89">
        <f>단가비교표!H11</f>
        <v>1835</v>
      </c>
      <c r="H11" s="89">
        <f t="shared" si="1"/>
        <v>275250</v>
      </c>
      <c r="I11" s="89">
        <f t="shared" si="2"/>
        <v>1390200</v>
      </c>
      <c r="J11" s="86" t="str">
        <f>일위대가표!B37</f>
        <v>제8호표 </v>
      </c>
      <c r="K11" s="65"/>
      <c r="L11" s="65"/>
      <c r="M11" s="65"/>
      <c r="N11" s="65"/>
      <c r="O11" s="65"/>
    </row>
    <row r="12" spans="1:15" ht="21.75" customHeight="1">
      <c r="A12" s="85" t="str">
        <f>일위대가표!B52&amp;" (38㎟ 이하)"</f>
        <v>접지용 절연전선 (38㎟ 이하)</v>
      </c>
      <c r="B12" s="85" t="str">
        <f>일위대가표!C51</f>
        <v>KIV 25 ㎟</v>
      </c>
      <c r="C12" s="86" t="s">
        <v>89</v>
      </c>
      <c r="D12" s="87">
        <v>200</v>
      </c>
      <c r="E12" s="88">
        <f>단가비교표!F12</f>
        <v>1809</v>
      </c>
      <c r="F12" s="89">
        <f t="shared" si="0"/>
        <v>361800</v>
      </c>
      <c r="G12" s="89">
        <f>단가비교표!H12</f>
        <v>1468</v>
      </c>
      <c r="H12" s="89">
        <f t="shared" si="1"/>
        <v>293600</v>
      </c>
      <c r="I12" s="89">
        <f t="shared" si="2"/>
        <v>655400</v>
      </c>
      <c r="J12" s="86" t="str">
        <f>일위대가표!B45</f>
        <v>제9호표 </v>
      </c>
      <c r="K12" s="65"/>
      <c r="L12" s="65"/>
      <c r="M12" s="65"/>
      <c r="N12" s="65"/>
      <c r="O12" s="65"/>
    </row>
    <row r="13" spans="1:15" ht="21.75" customHeight="1">
      <c r="A13" s="85" t="str">
        <f>일위대가표!B57&amp;" (14㎟ 이하)"</f>
        <v>접지용 절연전선 (14㎟ 이하)</v>
      </c>
      <c r="B13" s="85" t="str">
        <f>일위대가표!C57</f>
        <v>KIV 10 ㎟</v>
      </c>
      <c r="C13" s="86" t="s">
        <v>89</v>
      </c>
      <c r="D13" s="87">
        <v>200</v>
      </c>
      <c r="E13" s="88">
        <f>단가비교표!F13</f>
        <v>1160</v>
      </c>
      <c r="F13" s="89">
        <f>D13*E13</f>
        <v>232000</v>
      </c>
      <c r="G13" s="89">
        <f>단가비교표!H13</f>
        <v>1223</v>
      </c>
      <c r="H13" s="89">
        <f>D13*G13</f>
        <v>244600</v>
      </c>
      <c r="I13" s="89">
        <f>F13+H13</f>
        <v>476600</v>
      </c>
      <c r="J13" s="86" t="str">
        <f>일위대가표!B55</f>
        <v>제10호표 </v>
      </c>
      <c r="K13" s="65"/>
      <c r="L13" s="65"/>
      <c r="M13" s="65"/>
      <c r="N13" s="65"/>
      <c r="O13" s="65"/>
    </row>
    <row r="14" spans="1:15" ht="21.75" customHeight="1">
      <c r="A14" s="85" t="str">
        <f>일위대가표!C60</f>
        <v>발열융용접속 자재</v>
      </c>
      <c r="B14" s="85" t="str">
        <f>일위대가표!B60</f>
        <v>제11호표 </v>
      </c>
      <c r="C14" s="86" t="s">
        <v>80</v>
      </c>
      <c r="D14" s="87">
        <v>1</v>
      </c>
      <c r="E14" s="88">
        <f>단가비교표!I14</f>
        <v>770000</v>
      </c>
      <c r="F14" s="89">
        <f t="shared" si="0"/>
        <v>770000</v>
      </c>
      <c r="G14" s="89">
        <f>단가비교표!J14</f>
        <v>0</v>
      </c>
      <c r="H14" s="89">
        <f t="shared" si="1"/>
        <v>0</v>
      </c>
      <c r="I14" s="89">
        <f t="shared" si="2"/>
        <v>770000</v>
      </c>
      <c r="J14" s="86" t="str">
        <f>일위대가표!B60</f>
        <v>제11호표 </v>
      </c>
      <c r="K14" s="65"/>
      <c r="L14" s="65"/>
      <c r="M14" s="65"/>
      <c r="N14" s="65"/>
      <c r="O14" s="65"/>
    </row>
    <row r="15" spans="1:15" ht="21.75" customHeight="1">
      <c r="A15" s="85" t="str">
        <f>일위대가표!B66</f>
        <v>PGS-R접지봉</v>
      </c>
      <c r="B15" s="85" t="str">
        <f>일위대가표!C66</f>
        <v>5C6M-Φ54㎜/1.78t</v>
      </c>
      <c r="C15" s="86" t="s">
        <v>85</v>
      </c>
      <c r="D15" s="87">
        <v>8</v>
      </c>
      <c r="E15" s="88">
        <f>단가비교표!I15</f>
        <v>900000</v>
      </c>
      <c r="F15" s="89">
        <f t="shared" si="0"/>
        <v>7200000</v>
      </c>
      <c r="G15" s="89">
        <f>단가비교표!J15</f>
        <v>49905</v>
      </c>
      <c r="H15" s="89">
        <f t="shared" si="1"/>
        <v>399240</v>
      </c>
      <c r="I15" s="89">
        <f t="shared" si="2"/>
        <v>7599240</v>
      </c>
      <c r="J15" s="86" t="str">
        <f>일위대가표!B65</f>
        <v>제12호표 </v>
      </c>
      <c r="K15" s="65"/>
      <c r="L15" s="65"/>
      <c r="M15" s="65"/>
      <c r="N15" s="65"/>
      <c r="O15" s="65"/>
    </row>
    <row r="16" spans="1:15" ht="21.75" customHeight="1">
      <c r="A16" s="85" t="str">
        <f>일위대가표!B71</f>
        <v>보통인부</v>
      </c>
      <c r="B16" s="85" t="str">
        <f>일위대가표!C70</f>
        <v>터파기(0-1M) (M당)</v>
      </c>
      <c r="C16" s="86" t="s">
        <v>134</v>
      </c>
      <c r="D16" s="87">
        <f>D15*12</f>
        <v>96</v>
      </c>
      <c r="E16" s="88">
        <f>단가비교표!F16</f>
        <v>0</v>
      </c>
      <c r="F16" s="89">
        <f t="shared" si="0"/>
        <v>0</v>
      </c>
      <c r="G16" s="89">
        <f>단가비교표!H16</f>
        <v>12109.400000000001</v>
      </c>
      <c r="H16" s="89">
        <f t="shared" si="1"/>
        <v>1162502.4000000001</v>
      </c>
      <c r="I16" s="89">
        <f t="shared" si="2"/>
        <v>1162502.4000000001</v>
      </c>
      <c r="J16" s="86" t="str">
        <f>일위대가표!B70</f>
        <v>제13호표 </v>
      </c>
      <c r="K16" s="65"/>
      <c r="L16" s="65"/>
      <c r="M16" s="65"/>
      <c r="N16" s="65"/>
      <c r="O16" s="65"/>
    </row>
    <row r="17" spans="1:15" ht="21.75" customHeight="1">
      <c r="A17" s="85" t="str">
        <f>일위대가표!B74</f>
        <v>LM-34-38-90M</v>
      </c>
      <c r="B17" s="85" t="str">
        <f>일위대가표!C74</f>
        <v>3Φ4w/380V/400KA/90MJ</v>
      </c>
      <c r="C17" s="86" t="s">
        <v>85</v>
      </c>
      <c r="D17" s="87">
        <v>14</v>
      </c>
      <c r="E17" s="88">
        <f>단가비교표!F17</f>
        <v>3500000</v>
      </c>
      <c r="F17" s="89">
        <f t="shared" si="0"/>
        <v>49000000</v>
      </c>
      <c r="G17" s="89">
        <f>단가비교표!H17</f>
        <v>149865</v>
      </c>
      <c r="H17" s="89">
        <f t="shared" si="1"/>
        <v>2098110</v>
      </c>
      <c r="I17" s="89">
        <f t="shared" si="2"/>
        <v>51098110</v>
      </c>
      <c r="J17" s="86" t="str">
        <f>일위대가표!B73</f>
        <v>제14호표 </v>
      </c>
      <c r="K17" s="65"/>
      <c r="L17" s="65"/>
      <c r="M17" s="65"/>
      <c r="N17" s="65"/>
      <c r="O17" s="65"/>
    </row>
    <row r="18" spans="1:15" ht="21.75" customHeight="1">
      <c r="A18" s="85" t="str">
        <f>일위대가표!B79</f>
        <v>SM-34-38-90M</v>
      </c>
      <c r="B18" s="85" t="str">
        <f>일위대가표!C79</f>
        <v>3Φ4w/380V/240KA/90MJ</v>
      </c>
      <c r="C18" s="86" t="s">
        <v>85</v>
      </c>
      <c r="D18" s="87">
        <v>3</v>
      </c>
      <c r="E18" s="88">
        <f>단가비교표!F18</f>
        <v>2500000</v>
      </c>
      <c r="F18" s="89">
        <f t="shared" si="0"/>
        <v>7500000</v>
      </c>
      <c r="G18" s="89">
        <f>단가비교표!H18</f>
        <v>149865</v>
      </c>
      <c r="H18" s="89">
        <f t="shared" si="1"/>
        <v>449595</v>
      </c>
      <c r="I18" s="89">
        <f t="shared" si="2"/>
        <v>7949595</v>
      </c>
      <c r="J18" s="86" t="str">
        <f>일위대가표!B77</f>
        <v>제15호표 </v>
      </c>
      <c r="K18" s="65"/>
      <c r="L18" s="65"/>
      <c r="M18" s="65"/>
      <c r="N18" s="65"/>
      <c r="O18" s="65"/>
    </row>
    <row r="19" spans="1:15" ht="21.75" customHeight="1">
      <c r="A19" s="85" t="str">
        <f>일위대가표!B78</f>
        <v>SM-12-20-60M</v>
      </c>
      <c r="B19" s="85" t="str">
        <f>일위대가표!C78</f>
        <v>1Φ2w/220V/120KA/60MJ</v>
      </c>
      <c r="C19" s="86" t="s">
        <v>85</v>
      </c>
      <c r="D19" s="87">
        <v>1</v>
      </c>
      <c r="E19" s="88">
        <f>일위대가표!F78</f>
        <v>1800000</v>
      </c>
      <c r="F19" s="89">
        <f>D19*E19</f>
        <v>1800000</v>
      </c>
      <c r="G19" s="89">
        <f>단가비교표!J19</f>
        <v>149865</v>
      </c>
      <c r="H19" s="89">
        <f>D19*G19</f>
        <v>149865</v>
      </c>
      <c r="I19" s="89">
        <f>F19+H19</f>
        <v>1949865</v>
      </c>
      <c r="J19" s="86" t="str">
        <f>일위대가표!B77</f>
        <v>제15호표 </v>
      </c>
      <c r="K19" s="65"/>
      <c r="L19" s="65"/>
      <c r="M19" s="65"/>
      <c r="N19" s="65"/>
      <c r="O19" s="65"/>
    </row>
    <row r="20" spans="1:15" ht="21.75" customHeight="1">
      <c r="A20" s="85" t="str">
        <f>일위대가표!B83</f>
        <v>650 피뢰침</v>
      </c>
      <c r="B20" s="85" t="str">
        <f>일위대가표!C83</f>
        <v>PAT - 119m(베이스별도)</v>
      </c>
      <c r="C20" s="86" t="str">
        <f>일위대가표!D83</f>
        <v>Set</v>
      </c>
      <c r="D20" s="87">
        <v>4</v>
      </c>
      <c r="E20" s="88">
        <f>일위대가표!G83</f>
        <v>2100000</v>
      </c>
      <c r="F20" s="89">
        <f>D20*E20</f>
        <v>8400000</v>
      </c>
      <c r="G20" s="89">
        <f>일위대가표!I85</f>
        <v>156526</v>
      </c>
      <c r="H20" s="89">
        <f>D20*G20</f>
        <v>626104</v>
      </c>
      <c r="I20" s="89">
        <f>F20+H20</f>
        <v>9026104</v>
      </c>
      <c r="J20" s="86" t="str">
        <f>일위대가표!B82</f>
        <v>제16호표 </v>
      </c>
      <c r="K20" s="65"/>
      <c r="L20" s="65"/>
      <c r="M20" s="65"/>
      <c r="N20" s="65"/>
      <c r="O20" s="65"/>
    </row>
    <row r="21" spans="1:15" ht="21.75" customHeight="1">
      <c r="A21" s="85" t="str">
        <f>일위대가표!B87</f>
        <v>PAT-5M Base Pole</v>
      </c>
      <c r="B21" s="85" t="str">
        <f>일위대가표!C87</f>
        <v>피뢰침 폴대</v>
      </c>
      <c r="C21" s="86" t="str">
        <f>일위대가표!D87</f>
        <v>Set</v>
      </c>
      <c r="D21" s="87">
        <v>4</v>
      </c>
      <c r="E21" s="88">
        <f>일위대가표!F87</f>
        <v>600000</v>
      </c>
      <c r="F21" s="89">
        <f>D21*E21</f>
        <v>2400000</v>
      </c>
      <c r="G21" s="89">
        <f>일위대가표!I89</f>
        <v>117570.7</v>
      </c>
      <c r="H21" s="89">
        <f>D21*G21</f>
        <v>470282.8</v>
      </c>
      <c r="I21" s="89">
        <f>F21+H21</f>
        <v>2870282.8</v>
      </c>
      <c r="J21" s="86" t="str">
        <f>일위대가표!B86</f>
        <v>제17호표 </v>
      </c>
      <c r="K21" s="65"/>
      <c r="L21" s="65"/>
      <c r="M21" s="65"/>
      <c r="N21" s="65"/>
      <c r="O21" s="65"/>
    </row>
    <row r="22" spans="1:15" ht="21.75" customHeight="1">
      <c r="A22" s="85" t="s">
        <v>237</v>
      </c>
      <c r="B22" s="85" t="s">
        <v>238</v>
      </c>
      <c r="C22" s="86"/>
      <c r="D22" s="87"/>
      <c r="E22" s="88"/>
      <c r="F22" s="89">
        <f>SUM(F5:F21)*0.05</f>
        <v>4528937.5</v>
      </c>
      <c r="G22" s="89"/>
      <c r="H22" s="89"/>
      <c r="I22" s="89">
        <f>F22+H22</f>
        <v>4528937.5</v>
      </c>
      <c r="J22" s="86"/>
      <c r="K22" s="65"/>
      <c r="L22" s="65"/>
      <c r="M22" s="65"/>
      <c r="N22" s="65"/>
      <c r="O22" s="65"/>
    </row>
    <row r="23" spans="1:15" ht="21.75" customHeight="1">
      <c r="A23" s="238" t="s">
        <v>90</v>
      </c>
      <c r="B23" s="238"/>
      <c r="C23" s="85"/>
      <c r="D23" s="85"/>
      <c r="E23" s="89"/>
      <c r="F23" s="89">
        <f>SUM(F5:F22)</f>
        <v>95107687.5</v>
      </c>
      <c r="G23" s="89"/>
      <c r="H23" s="89">
        <f>SUM(H5:H22)</f>
        <v>7935702.2</v>
      </c>
      <c r="I23" s="89">
        <f>SUM(I5:I22)</f>
        <v>103043389.7</v>
      </c>
      <c r="J23" s="86"/>
      <c r="K23" s="65"/>
      <c r="L23" s="65"/>
      <c r="M23" s="65"/>
      <c r="N23" s="65"/>
      <c r="O23" s="65"/>
    </row>
    <row r="24" spans="2:15" ht="18" customHeight="1">
      <c r="B24" s="65"/>
      <c r="C24" s="67"/>
      <c r="D24" s="67"/>
      <c r="E24" s="66"/>
      <c r="F24" s="66"/>
      <c r="G24" s="66"/>
      <c r="H24" s="66"/>
      <c r="I24" s="66"/>
      <c r="K24" s="65"/>
      <c r="L24" s="65"/>
      <c r="M24" s="65"/>
      <c r="N24" s="65"/>
      <c r="O24" s="65"/>
    </row>
    <row r="25" spans="2:15" ht="18" customHeight="1">
      <c r="B25" s="65"/>
      <c r="C25" s="67"/>
      <c r="D25" s="67"/>
      <c r="E25" s="66"/>
      <c r="F25" s="66"/>
      <c r="G25" s="66"/>
      <c r="H25" s="66"/>
      <c r="I25" s="66"/>
      <c r="K25" s="65"/>
      <c r="L25" s="65"/>
      <c r="M25" s="65"/>
      <c r="N25" s="65"/>
      <c r="O25" s="65"/>
    </row>
    <row r="26" spans="2:15" ht="18" customHeight="1">
      <c r="B26" s="65"/>
      <c r="C26" s="67"/>
      <c r="D26" s="67"/>
      <c r="E26" s="66"/>
      <c r="F26" s="66"/>
      <c r="G26" s="66"/>
      <c r="H26" s="66"/>
      <c r="I26" s="66"/>
      <c r="K26" s="65"/>
      <c r="L26" s="65"/>
      <c r="M26" s="65"/>
      <c r="N26" s="65"/>
      <c r="O26" s="65"/>
    </row>
    <row r="27" spans="2:15" ht="18" customHeight="1">
      <c r="B27" s="65"/>
      <c r="C27" s="67"/>
      <c r="D27" s="67"/>
      <c r="E27" s="66"/>
      <c r="F27" s="66"/>
      <c r="G27" s="66"/>
      <c r="H27" s="66"/>
      <c r="I27" s="66"/>
      <c r="K27" s="65"/>
      <c r="L27" s="65"/>
      <c r="M27" s="65"/>
      <c r="N27" s="65"/>
      <c r="O27" s="65"/>
    </row>
    <row r="28" spans="2:15" ht="18" customHeight="1">
      <c r="B28" s="65"/>
      <c r="C28" s="67"/>
      <c r="D28" s="67"/>
      <c r="E28" s="66"/>
      <c r="F28" s="66"/>
      <c r="G28" s="66"/>
      <c r="H28" s="66"/>
      <c r="I28" s="66"/>
      <c r="K28" s="65"/>
      <c r="L28" s="65"/>
      <c r="M28" s="65"/>
      <c r="N28" s="65"/>
      <c r="O28" s="65"/>
    </row>
    <row r="29" spans="2:15" ht="18" customHeight="1">
      <c r="B29" s="65"/>
      <c r="C29" s="67"/>
      <c r="D29" s="67"/>
      <c r="E29" s="66"/>
      <c r="F29" s="66"/>
      <c r="G29" s="66"/>
      <c r="H29" s="66"/>
      <c r="I29" s="66"/>
      <c r="K29" s="65"/>
      <c r="L29" s="65"/>
      <c r="M29" s="65"/>
      <c r="N29" s="65"/>
      <c r="O29" s="65"/>
    </row>
    <row r="30" spans="2:15" ht="15.75" customHeight="1">
      <c r="B30" s="65"/>
      <c r="C30" s="67"/>
      <c r="D30" s="67"/>
      <c r="E30" s="66"/>
      <c r="F30" s="66"/>
      <c r="G30" s="66"/>
      <c r="H30" s="66"/>
      <c r="I30" s="66"/>
      <c r="K30" s="65"/>
      <c r="L30" s="65"/>
      <c r="M30" s="65"/>
      <c r="N30" s="65"/>
      <c r="O30" s="65"/>
    </row>
    <row r="31" spans="2:15" ht="15.75" customHeight="1">
      <c r="B31" s="65"/>
      <c r="C31" s="67"/>
      <c r="D31" s="67"/>
      <c r="E31" s="66"/>
      <c r="F31" s="66"/>
      <c r="G31" s="66"/>
      <c r="H31" s="66"/>
      <c r="I31" s="66"/>
      <c r="K31" s="65"/>
      <c r="L31" s="65"/>
      <c r="M31" s="65"/>
      <c r="N31" s="65"/>
      <c r="O31" s="65"/>
    </row>
    <row r="32" spans="2:15" ht="15.75" customHeight="1">
      <c r="B32" s="65"/>
      <c r="C32" s="67"/>
      <c r="D32" s="67"/>
      <c r="E32" s="66"/>
      <c r="F32" s="66"/>
      <c r="G32" s="66"/>
      <c r="H32" s="66"/>
      <c r="I32" s="66"/>
      <c r="K32" s="65"/>
      <c r="L32" s="65"/>
      <c r="M32" s="65"/>
      <c r="N32" s="65"/>
      <c r="O32" s="65"/>
    </row>
    <row r="33" spans="2:15" ht="15.75" customHeight="1">
      <c r="B33" s="65"/>
      <c r="C33" s="67"/>
      <c r="D33" s="67"/>
      <c r="E33" s="66"/>
      <c r="F33" s="66"/>
      <c r="G33" s="66"/>
      <c r="H33" s="66"/>
      <c r="I33" s="66"/>
      <c r="K33" s="65"/>
      <c r="L33" s="65"/>
      <c r="M33" s="65"/>
      <c r="N33" s="65"/>
      <c r="O33" s="65"/>
    </row>
    <row r="34" spans="2:15" ht="15.75" customHeight="1">
      <c r="B34" s="65"/>
      <c r="C34" s="67"/>
      <c r="D34" s="67"/>
      <c r="E34" s="66"/>
      <c r="F34" s="66"/>
      <c r="G34" s="66"/>
      <c r="H34" s="66"/>
      <c r="I34" s="66"/>
      <c r="K34" s="65"/>
      <c r="L34" s="65"/>
      <c r="M34" s="65"/>
      <c r="N34" s="65"/>
      <c r="O34" s="65"/>
    </row>
    <row r="35" spans="2:15" ht="15.75" customHeight="1">
      <c r="B35" s="65"/>
      <c r="C35" s="67"/>
      <c r="D35" s="67"/>
      <c r="E35" s="66"/>
      <c r="F35" s="66"/>
      <c r="G35" s="66"/>
      <c r="H35" s="66"/>
      <c r="I35" s="66"/>
      <c r="K35" s="65"/>
      <c r="L35" s="65"/>
      <c r="M35" s="65"/>
      <c r="N35" s="65"/>
      <c r="O35" s="65"/>
    </row>
    <row r="36" spans="2:15" ht="15.75" customHeight="1">
      <c r="B36" s="65"/>
      <c r="C36" s="67"/>
      <c r="D36" s="67"/>
      <c r="E36" s="66"/>
      <c r="F36" s="66"/>
      <c r="G36" s="66"/>
      <c r="H36" s="66"/>
      <c r="I36" s="66"/>
      <c r="K36" s="65"/>
      <c r="L36" s="65"/>
      <c r="M36" s="65"/>
      <c r="N36" s="65"/>
      <c r="O36" s="65"/>
    </row>
    <row r="37" spans="2:15" ht="15.75" customHeight="1">
      <c r="B37" s="65"/>
      <c r="C37" s="67"/>
      <c r="D37" s="67"/>
      <c r="E37" s="66"/>
      <c r="F37" s="66"/>
      <c r="G37" s="66"/>
      <c r="H37" s="66"/>
      <c r="I37" s="66"/>
      <c r="K37" s="65"/>
      <c r="L37" s="65"/>
      <c r="M37" s="65"/>
      <c r="N37" s="65"/>
      <c r="O37" s="65"/>
    </row>
    <row r="38" spans="2:15" ht="15.75" customHeight="1">
      <c r="B38" s="65"/>
      <c r="C38" s="67"/>
      <c r="D38" s="67"/>
      <c r="E38" s="66"/>
      <c r="F38" s="66"/>
      <c r="G38" s="66"/>
      <c r="H38" s="66"/>
      <c r="I38" s="66"/>
      <c r="K38" s="65"/>
      <c r="L38" s="65"/>
      <c r="M38" s="65"/>
      <c r="N38" s="65"/>
      <c r="O38" s="65"/>
    </row>
    <row r="39" spans="2:15" ht="15.75" customHeight="1">
      <c r="B39" s="65"/>
      <c r="C39" s="67"/>
      <c r="D39" s="67"/>
      <c r="E39" s="66"/>
      <c r="F39" s="66"/>
      <c r="G39" s="66"/>
      <c r="H39" s="66"/>
      <c r="I39" s="66"/>
      <c r="K39" s="65"/>
      <c r="L39" s="65"/>
      <c r="M39" s="65"/>
      <c r="N39" s="65"/>
      <c r="O39" s="65"/>
    </row>
    <row r="40" spans="2:15" ht="15.75" customHeight="1">
      <c r="B40" s="65"/>
      <c r="C40" s="67"/>
      <c r="D40" s="67"/>
      <c r="E40" s="66"/>
      <c r="F40" s="66"/>
      <c r="G40" s="66"/>
      <c r="H40" s="66"/>
      <c r="I40" s="66"/>
      <c r="K40" s="65"/>
      <c r="L40" s="65"/>
      <c r="M40" s="65"/>
      <c r="N40" s="65"/>
      <c r="O40" s="65"/>
    </row>
    <row r="41" spans="2:15" ht="15.75" customHeight="1">
      <c r="B41" s="65"/>
      <c r="C41" s="67"/>
      <c r="D41" s="67"/>
      <c r="E41" s="66"/>
      <c r="F41" s="66"/>
      <c r="G41" s="66"/>
      <c r="H41" s="66"/>
      <c r="I41" s="66"/>
      <c r="K41" s="65"/>
      <c r="L41" s="65"/>
      <c r="M41" s="65"/>
      <c r="N41" s="65"/>
      <c r="O41" s="65"/>
    </row>
    <row r="42" spans="2:15" ht="15.75" customHeight="1">
      <c r="B42" s="65"/>
      <c r="C42" s="67"/>
      <c r="D42" s="67"/>
      <c r="E42" s="66"/>
      <c r="F42" s="66"/>
      <c r="G42" s="66"/>
      <c r="H42" s="66"/>
      <c r="I42" s="66"/>
      <c r="K42" s="65"/>
      <c r="L42" s="65"/>
      <c r="M42" s="65"/>
      <c r="N42" s="65"/>
      <c r="O42" s="65"/>
    </row>
    <row r="43" spans="2:15" ht="15.75" customHeight="1">
      <c r="B43" s="65"/>
      <c r="C43" s="67"/>
      <c r="D43" s="67"/>
      <c r="E43" s="66"/>
      <c r="F43" s="66"/>
      <c r="G43" s="66"/>
      <c r="H43" s="66"/>
      <c r="I43" s="66"/>
      <c r="K43" s="65"/>
      <c r="L43" s="65"/>
      <c r="M43" s="65"/>
      <c r="N43" s="65"/>
      <c r="O43" s="65"/>
    </row>
    <row r="44" spans="2:15" ht="15.75" customHeight="1">
      <c r="B44" s="65"/>
      <c r="C44" s="67"/>
      <c r="D44" s="67"/>
      <c r="E44" s="66"/>
      <c r="F44" s="66"/>
      <c r="G44" s="66"/>
      <c r="H44" s="66"/>
      <c r="I44" s="66"/>
      <c r="K44" s="65"/>
      <c r="L44" s="65"/>
      <c r="M44" s="65"/>
      <c r="N44" s="65"/>
      <c r="O44" s="65"/>
    </row>
    <row r="45" spans="2:15" ht="15.75" customHeight="1">
      <c r="B45" s="65"/>
      <c r="C45" s="67"/>
      <c r="D45" s="67"/>
      <c r="E45" s="66"/>
      <c r="F45" s="66"/>
      <c r="G45" s="66"/>
      <c r="H45" s="66"/>
      <c r="I45" s="66"/>
      <c r="K45" s="65"/>
      <c r="L45" s="65"/>
      <c r="M45" s="65"/>
      <c r="N45" s="65"/>
      <c r="O45" s="65"/>
    </row>
    <row r="46" spans="2:15" ht="15.75" customHeight="1">
      <c r="B46" s="65"/>
      <c r="C46" s="67"/>
      <c r="D46" s="67"/>
      <c r="E46" s="66"/>
      <c r="F46" s="66"/>
      <c r="G46" s="66"/>
      <c r="H46" s="66"/>
      <c r="I46" s="66"/>
      <c r="K46" s="65"/>
      <c r="L46" s="65"/>
      <c r="M46" s="65"/>
      <c r="N46" s="65"/>
      <c r="O46" s="65"/>
    </row>
    <row r="47" spans="2:15" ht="15.75" customHeight="1">
      <c r="B47" s="65"/>
      <c r="C47" s="67"/>
      <c r="D47" s="67"/>
      <c r="E47" s="66"/>
      <c r="F47" s="66"/>
      <c r="G47" s="66"/>
      <c r="H47" s="66"/>
      <c r="I47" s="66"/>
      <c r="K47" s="65"/>
      <c r="L47" s="65"/>
      <c r="M47" s="65"/>
      <c r="N47" s="65"/>
      <c r="O47" s="65"/>
    </row>
    <row r="48" spans="2:15" ht="15.75" customHeight="1">
      <c r="B48" s="65"/>
      <c r="C48" s="67"/>
      <c r="D48" s="67"/>
      <c r="E48" s="66"/>
      <c r="F48" s="66"/>
      <c r="G48" s="66"/>
      <c r="H48" s="66"/>
      <c r="I48" s="66"/>
      <c r="K48" s="65"/>
      <c r="L48" s="65"/>
      <c r="M48" s="65"/>
      <c r="N48" s="65"/>
      <c r="O48" s="65"/>
    </row>
    <row r="49" spans="2:15" ht="15.75" customHeight="1">
      <c r="B49" s="65"/>
      <c r="C49" s="67"/>
      <c r="D49" s="67"/>
      <c r="E49" s="66"/>
      <c r="F49" s="66"/>
      <c r="G49" s="66"/>
      <c r="H49" s="66"/>
      <c r="I49" s="66"/>
      <c r="K49" s="65"/>
      <c r="L49" s="65"/>
      <c r="M49" s="65"/>
      <c r="N49" s="65"/>
      <c r="O49" s="65"/>
    </row>
    <row r="50" spans="2:15" ht="15.75" customHeight="1">
      <c r="B50" s="65"/>
      <c r="C50" s="67"/>
      <c r="D50" s="67"/>
      <c r="E50" s="66"/>
      <c r="F50" s="66"/>
      <c r="G50" s="66"/>
      <c r="H50" s="66"/>
      <c r="I50" s="66"/>
      <c r="K50" s="65"/>
      <c r="L50" s="65"/>
      <c r="M50" s="65"/>
      <c r="N50" s="65"/>
      <c r="O50" s="65"/>
    </row>
    <row r="51" spans="2:15" ht="15.75" customHeight="1">
      <c r="B51" s="65"/>
      <c r="C51" s="67"/>
      <c r="D51" s="67"/>
      <c r="E51" s="66"/>
      <c r="F51" s="66"/>
      <c r="G51" s="66"/>
      <c r="H51" s="66"/>
      <c r="I51" s="66"/>
      <c r="K51" s="65"/>
      <c r="L51" s="65"/>
      <c r="M51" s="65"/>
      <c r="N51" s="65"/>
      <c r="O51" s="65"/>
    </row>
    <row r="52" spans="2:15" ht="15.75" customHeight="1">
      <c r="B52" s="65"/>
      <c r="C52" s="67"/>
      <c r="D52" s="67"/>
      <c r="E52" s="66"/>
      <c r="F52" s="66"/>
      <c r="G52" s="66"/>
      <c r="H52" s="66"/>
      <c r="I52" s="66"/>
      <c r="K52" s="65"/>
      <c r="L52" s="65"/>
      <c r="M52" s="65"/>
      <c r="N52" s="65"/>
      <c r="O52" s="65"/>
    </row>
    <row r="53" spans="2:15" ht="15.75" customHeight="1">
      <c r="B53" s="65"/>
      <c r="C53" s="67"/>
      <c r="D53" s="67"/>
      <c r="E53" s="66"/>
      <c r="F53" s="66"/>
      <c r="G53" s="66"/>
      <c r="H53" s="66"/>
      <c r="I53" s="66"/>
      <c r="K53" s="65"/>
      <c r="L53" s="65"/>
      <c r="M53" s="65"/>
      <c r="N53" s="65"/>
      <c r="O53" s="65"/>
    </row>
    <row r="54" spans="2:15" ht="15.75" customHeight="1">
      <c r="B54" s="65"/>
      <c r="C54" s="67"/>
      <c r="D54" s="67"/>
      <c r="E54" s="66"/>
      <c r="F54" s="66"/>
      <c r="G54" s="66"/>
      <c r="H54" s="66"/>
      <c r="I54" s="66"/>
      <c r="K54" s="65"/>
      <c r="L54" s="65"/>
      <c r="M54" s="65"/>
      <c r="N54" s="65"/>
      <c r="O54" s="65"/>
    </row>
    <row r="55" spans="2:15" ht="15.75" customHeight="1">
      <c r="B55" s="65"/>
      <c r="C55" s="67"/>
      <c r="D55" s="67"/>
      <c r="E55" s="66"/>
      <c r="F55" s="66"/>
      <c r="G55" s="66"/>
      <c r="H55" s="66"/>
      <c r="I55" s="66"/>
      <c r="K55" s="65"/>
      <c r="L55" s="65"/>
      <c r="M55" s="65"/>
      <c r="N55" s="65"/>
      <c r="O55" s="65"/>
    </row>
    <row r="56" spans="2:15" ht="15.75" customHeight="1">
      <c r="B56" s="65"/>
      <c r="C56" s="67"/>
      <c r="D56" s="67"/>
      <c r="E56" s="66"/>
      <c r="F56" s="66"/>
      <c r="G56" s="66"/>
      <c r="H56" s="66"/>
      <c r="I56" s="66"/>
      <c r="K56" s="65"/>
      <c r="L56" s="65"/>
      <c r="M56" s="65"/>
      <c r="N56" s="65"/>
      <c r="O56" s="65"/>
    </row>
    <row r="57" spans="2:15" ht="15.75" customHeight="1">
      <c r="B57" s="65"/>
      <c r="C57" s="67"/>
      <c r="D57" s="67"/>
      <c r="E57" s="66"/>
      <c r="F57" s="66"/>
      <c r="G57" s="66"/>
      <c r="H57" s="66"/>
      <c r="I57" s="66"/>
      <c r="K57" s="65"/>
      <c r="L57" s="65"/>
      <c r="M57" s="65"/>
      <c r="N57" s="65"/>
      <c r="O57" s="65"/>
    </row>
    <row r="58" spans="2:15" ht="15.75" customHeight="1">
      <c r="B58" s="65"/>
      <c r="C58" s="67"/>
      <c r="D58" s="67"/>
      <c r="E58" s="66"/>
      <c r="F58" s="66"/>
      <c r="G58" s="66"/>
      <c r="H58" s="66"/>
      <c r="I58" s="66"/>
      <c r="K58" s="65"/>
      <c r="L58" s="65"/>
      <c r="M58" s="65"/>
      <c r="N58" s="65"/>
      <c r="O58" s="65"/>
    </row>
    <row r="59" spans="2:15" ht="15.75" customHeight="1">
      <c r="B59" s="65"/>
      <c r="C59" s="67"/>
      <c r="D59" s="67"/>
      <c r="E59" s="66"/>
      <c r="F59" s="66"/>
      <c r="G59" s="66"/>
      <c r="H59" s="66"/>
      <c r="I59" s="66"/>
      <c r="K59" s="65"/>
      <c r="L59" s="65"/>
      <c r="M59" s="65"/>
      <c r="N59" s="65"/>
      <c r="O59" s="65"/>
    </row>
    <row r="60" spans="2:15" ht="15.75" customHeight="1">
      <c r="B60" s="65"/>
      <c r="C60" s="67"/>
      <c r="D60" s="67"/>
      <c r="E60" s="66"/>
      <c r="F60" s="66"/>
      <c r="G60" s="66"/>
      <c r="H60" s="66"/>
      <c r="I60" s="66"/>
      <c r="K60" s="65"/>
      <c r="L60" s="65"/>
      <c r="M60" s="65"/>
      <c r="N60" s="65"/>
      <c r="O60" s="65"/>
    </row>
    <row r="61" spans="2:15" ht="15.75" customHeight="1">
      <c r="B61" s="65"/>
      <c r="C61" s="67"/>
      <c r="D61" s="67"/>
      <c r="E61" s="66"/>
      <c r="F61" s="66"/>
      <c r="G61" s="66"/>
      <c r="H61" s="66"/>
      <c r="I61" s="66"/>
      <c r="K61" s="65"/>
      <c r="L61" s="65"/>
      <c r="M61" s="65"/>
      <c r="N61" s="65"/>
      <c r="O61" s="65"/>
    </row>
    <row r="62" spans="2:15" ht="15.75" customHeight="1">
      <c r="B62" s="65"/>
      <c r="C62" s="67"/>
      <c r="D62" s="67"/>
      <c r="E62" s="66"/>
      <c r="F62" s="66"/>
      <c r="G62" s="66"/>
      <c r="H62" s="66"/>
      <c r="I62" s="66"/>
      <c r="K62" s="65"/>
      <c r="L62" s="65"/>
      <c r="M62" s="65"/>
      <c r="N62" s="65"/>
      <c r="O62" s="65"/>
    </row>
    <row r="63" spans="2:15" ht="15.75" customHeight="1">
      <c r="B63" s="65"/>
      <c r="C63" s="67"/>
      <c r="D63" s="67"/>
      <c r="E63" s="66"/>
      <c r="F63" s="66"/>
      <c r="G63" s="66"/>
      <c r="H63" s="66"/>
      <c r="I63" s="66"/>
      <c r="K63" s="65"/>
      <c r="L63" s="65"/>
      <c r="M63" s="65"/>
      <c r="N63" s="65"/>
      <c r="O63" s="65"/>
    </row>
    <row r="64" spans="2:15" ht="15.75" customHeight="1">
      <c r="B64" s="65"/>
      <c r="C64" s="67"/>
      <c r="D64" s="67"/>
      <c r="E64" s="66"/>
      <c r="F64" s="66"/>
      <c r="G64" s="66"/>
      <c r="H64" s="66"/>
      <c r="I64" s="66"/>
      <c r="K64" s="65"/>
      <c r="L64" s="65"/>
      <c r="M64" s="65"/>
      <c r="N64" s="65"/>
      <c r="O64" s="65"/>
    </row>
    <row r="65" spans="2:15" ht="15.75" customHeight="1">
      <c r="B65" s="65"/>
      <c r="C65" s="67"/>
      <c r="D65" s="67"/>
      <c r="E65" s="66"/>
      <c r="F65" s="66"/>
      <c r="G65" s="66"/>
      <c r="H65" s="66"/>
      <c r="I65" s="66"/>
      <c r="K65" s="65"/>
      <c r="L65" s="65"/>
      <c r="M65" s="65"/>
      <c r="N65" s="65"/>
      <c r="O65" s="65"/>
    </row>
    <row r="66" spans="2:15" ht="15.75" customHeight="1">
      <c r="B66" s="65"/>
      <c r="C66" s="67"/>
      <c r="D66" s="67"/>
      <c r="E66" s="66"/>
      <c r="F66" s="66"/>
      <c r="G66" s="66"/>
      <c r="H66" s="66"/>
      <c r="I66" s="66"/>
      <c r="K66" s="65"/>
      <c r="L66" s="65"/>
      <c r="M66" s="65"/>
      <c r="N66" s="65"/>
      <c r="O66" s="65"/>
    </row>
    <row r="67" spans="2:15" ht="15.75" customHeight="1">
      <c r="B67" s="65"/>
      <c r="C67" s="67"/>
      <c r="D67" s="67"/>
      <c r="E67" s="66"/>
      <c r="F67" s="66"/>
      <c r="G67" s="66"/>
      <c r="H67" s="66"/>
      <c r="I67" s="66"/>
      <c r="K67" s="65"/>
      <c r="L67" s="65"/>
      <c r="M67" s="65"/>
      <c r="N67" s="65"/>
      <c r="O67" s="65"/>
    </row>
    <row r="68" spans="2:15" ht="15.75" customHeight="1">
      <c r="B68" s="65"/>
      <c r="C68" s="67"/>
      <c r="D68" s="67"/>
      <c r="E68" s="66"/>
      <c r="F68" s="66"/>
      <c r="G68" s="66"/>
      <c r="H68" s="66"/>
      <c r="I68" s="66"/>
      <c r="K68" s="65"/>
      <c r="L68" s="65"/>
      <c r="M68" s="65"/>
      <c r="N68" s="65"/>
      <c r="O68" s="65"/>
    </row>
    <row r="69" spans="2:15" ht="15.75" customHeight="1">
      <c r="B69" s="65"/>
      <c r="C69" s="67"/>
      <c r="D69" s="67"/>
      <c r="E69" s="66"/>
      <c r="F69" s="66"/>
      <c r="G69" s="66"/>
      <c r="H69" s="66"/>
      <c r="I69" s="66"/>
      <c r="K69" s="65"/>
      <c r="L69" s="65"/>
      <c r="M69" s="65"/>
      <c r="N69" s="65"/>
      <c r="O69" s="65"/>
    </row>
    <row r="70" spans="2:15" ht="15.75" customHeight="1">
      <c r="B70" s="65"/>
      <c r="C70" s="67"/>
      <c r="D70" s="67"/>
      <c r="E70" s="66"/>
      <c r="F70" s="66"/>
      <c r="G70" s="66"/>
      <c r="H70" s="66"/>
      <c r="I70" s="66"/>
      <c r="K70" s="65"/>
      <c r="L70" s="65"/>
      <c r="M70" s="65"/>
      <c r="N70" s="65"/>
      <c r="O70" s="65"/>
    </row>
    <row r="71" spans="2:15" ht="15.75" customHeight="1">
      <c r="B71" s="65"/>
      <c r="C71" s="67"/>
      <c r="D71" s="67"/>
      <c r="E71" s="66"/>
      <c r="F71" s="66"/>
      <c r="G71" s="66"/>
      <c r="H71" s="66"/>
      <c r="I71" s="66"/>
      <c r="K71" s="65"/>
      <c r="L71" s="65"/>
      <c r="M71" s="65"/>
      <c r="N71" s="65"/>
      <c r="O71" s="65"/>
    </row>
    <row r="72" spans="2:15" ht="15.75" customHeight="1">
      <c r="B72" s="65"/>
      <c r="C72" s="67"/>
      <c r="D72" s="67"/>
      <c r="E72" s="66"/>
      <c r="F72" s="66"/>
      <c r="G72" s="66"/>
      <c r="H72" s="66"/>
      <c r="I72" s="66"/>
      <c r="K72" s="65"/>
      <c r="L72" s="65"/>
      <c r="M72" s="65"/>
      <c r="N72" s="65"/>
      <c r="O72" s="65"/>
    </row>
    <row r="73" spans="2:15" ht="15.75" customHeight="1">
      <c r="B73" s="65"/>
      <c r="C73" s="67"/>
      <c r="D73" s="67"/>
      <c r="E73" s="66"/>
      <c r="F73" s="66"/>
      <c r="G73" s="66"/>
      <c r="H73" s="66"/>
      <c r="I73" s="66"/>
      <c r="K73" s="65"/>
      <c r="L73" s="65"/>
      <c r="M73" s="65"/>
      <c r="N73" s="65"/>
      <c r="O73" s="65"/>
    </row>
    <row r="74" spans="2:15" ht="15.75" customHeight="1">
      <c r="B74" s="65"/>
      <c r="C74" s="67"/>
      <c r="D74" s="67"/>
      <c r="E74" s="66"/>
      <c r="F74" s="66"/>
      <c r="G74" s="66"/>
      <c r="H74" s="66"/>
      <c r="I74" s="66"/>
      <c r="K74" s="65"/>
      <c r="L74" s="65"/>
      <c r="M74" s="65"/>
      <c r="N74" s="65"/>
      <c r="O74" s="65"/>
    </row>
    <row r="75" spans="2:15" ht="15.75" customHeight="1">
      <c r="B75" s="65"/>
      <c r="C75" s="67"/>
      <c r="D75" s="67"/>
      <c r="E75" s="66"/>
      <c r="F75" s="66"/>
      <c r="G75" s="66"/>
      <c r="H75" s="66"/>
      <c r="I75" s="66"/>
      <c r="K75" s="65"/>
      <c r="L75" s="65"/>
      <c r="M75" s="65"/>
      <c r="N75" s="65"/>
      <c r="O75" s="65"/>
    </row>
    <row r="76" spans="2:15" ht="15.75" customHeight="1">
      <c r="B76" s="65"/>
      <c r="C76" s="67"/>
      <c r="D76" s="67"/>
      <c r="E76" s="66"/>
      <c r="F76" s="66"/>
      <c r="G76" s="66"/>
      <c r="H76" s="66"/>
      <c r="I76" s="66"/>
      <c r="K76" s="65"/>
      <c r="L76" s="65"/>
      <c r="M76" s="65"/>
      <c r="N76" s="65"/>
      <c r="O76" s="65"/>
    </row>
    <row r="77" spans="2:15" ht="15.75" customHeight="1">
      <c r="B77" s="65"/>
      <c r="C77" s="67"/>
      <c r="D77" s="67"/>
      <c r="E77" s="66"/>
      <c r="F77" s="66"/>
      <c r="G77" s="66"/>
      <c r="H77" s="66"/>
      <c r="I77" s="66"/>
      <c r="K77" s="65"/>
      <c r="L77" s="65"/>
      <c r="M77" s="65"/>
      <c r="N77" s="65"/>
      <c r="O77" s="65"/>
    </row>
    <row r="78" spans="2:15" ht="15.75" customHeight="1">
      <c r="B78" s="65"/>
      <c r="C78" s="67"/>
      <c r="D78" s="67"/>
      <c r="E78" s="66"/>
      <c r="F78" s="66"/>
      <c r="G78" s="66"/>
      <c r="H78" s="66"/>
      <c r="I78" s="66"/>
      <c r="K78" s="65"/>
      <c r="L78" s="65"/>
      <c r="M78" s="65"/>
      <c r="N78" s="65"/>
      <c r="O78" s="65"/>
    </row>
    <row r="79" spans="2:15" ht="15.75" customHeight="1">
      <c r="B79" s="65"/>
      <c r="C79" s="67"/>
      <c r="D79" s="67"/>
      <c r="E79" s="66"/>
      <c r="F79" s="66"/>
      <c r="G79" s="66"/>
      <c r="H79" s="66"/>
      <c r="I79" s="66"/>
      <c r="K79" s="65"/>
      <c r="L79" s="65"/>
      <c r="M79" s="65"/>
      <c r="N79" s="65"/>
      <c r="O79" s="65"/>
    </row>
    <row r="80" spans="2:15" ht="15.75" customHeight="1">
      <c r="B80" s="65"/>
      <c r="C80" s="67"/>
      <c r="D80" s="67"/>
      <c r="E80" s="66"/>
      <c r="F80" s="66"/>
      <c r="G80" s="66"/>
      <c r="H80" s="66"/>
      <c r="I80" s="66"/>
      <c r="K80" s="65"/>
      <c r="L80" s="65"/>
      <c r="M80" s="65"/>
      <c r="N80" s="65"/>
      <c r="O80" s="65"/>
    </row>
    <row r="81" spans="2:15" ht="15.75" customHeight="1">
      <c r="B81" s="65"/>
      <c r="C81" s="67"/>
      <c r="D81" s="67"/>
      <c r="E81" s="66"/>
      <c r="F81" s="66"/>
      <c r="G81" s="66"/>
      <c r="H81" s="66"/>
      <c r="I81" s="66"/>
      <c r="K81" s="65"/>
      <c r="L81" s="65"/>
      <c r="M81" s="65"/>
      <c r="N81" s="65"/>
      <c r="O81" s="65"/>
    </row>
    <row r="82" spans="2:15" ht="15.75" customHeight="1">
      <c r="B82" s="65"/>
      <c r="C82" s="67"/>
      <c r="D82" s="67"/>
      <c r="E82" s="66"/>
      <c r="F82" s="66"/>
      <c r="G82" s="66"/>
      <c r="H82" s="66"/>
      <c r="I82" s="66"/>
      <c r="K82" s="65"/>
      <c r="L82" s="65"/>
      <c r="M82" s="65"/>
      <c r="N82" s="65"/>
      <c r="O82" s="65"/>
    </row>
    <row r="83" spans="2:15" ht="15.75" customHeight="1">
      <c r="B83" s="65"/>
      <c r="C83" s="67"/>
      <c r="D83" s="67"/>
      <c r="E83" s="66"/>
      <c r="F83" s="66"/>
      <c r="G83" s="66"/>
      <c r="H83" s="66"/>
      <c r="I83" s="66"/>
      <c r="K83" s="65"/>
      <c r="L83" s="65"/>
      <c r="M83" s="65"/>
      <c r="N83" s="65"/>
      <c r="O83" s="65"/>
    </row>
    <row r="84" spans="2:15" ht="15.75" customHeight="1">
      <c r="B84" s="65"/>
      <c r="C84" s="67"/>
      <c r="D84" s="67"/>
      <c r="E84" s="66"/>
      <c r="F84" s="66"/>
      <c r="G84" s="66"/>
      <c r="H84" s="66"/>
      <c r="I84" s="66"/>
      <c r="K84" s="65"/>
      <c r="L84" s="65"/>
      <c r="M84" s="65"/>
      <c r="N84" s="65"/>
      <c r="O84" s="65"/>
    </row>
    <row r="85" spans="2:15" ht="15.75" customHeight="1">
      <c r="B85" s="65"/>
      <c r="C85" s="67"/>
      <c r="D85" s="67"/>
      <c r="E85" s="66"/>
      <c r="F85" s="66"/>
      <c r="G85" s="66"/>
      <c r="H85" s="66"/>
      <c r="I85" s="66"/>
      <c r="K85" s="65"/>
      <c r="L85" s="65"/>
      <c r="M85" s="65"/>
      <c r="N85" s="65"/>
      <c r="O85" s="65"/>
    </row>
    <row r="86" spans="2:15" ht="15.75" customHeight="1">
      <c r="B86" s="65"/>
      <c r="C86" s="67"/>
      <c r="D86" s="67"/>
      <c r="E86" s="66"/>
      <c r="F86" s="66"/>
      <c r="G86" s="66"/>
      <c r="H86" s="66"/>
      <c r="I86" s="66"/>
      <c r="K86" s="65"/>
      <c r="L86" s="65"/>
      <c r="M86" s="65"/>
      <c r="N86" s="65"/>
      <c r="O86" s="65"/>
    </row>
    <row r="87" spans="2:15" ht="15.75" customHeight="1">
      <c r="B87" s="65"/>
      <c r="C87" s="67"/>
      <c r="D87" s="67"/>
      <c r="E87" s="66"/>
      <c r="F87" s="66"/>
      <c r="G87" s="66"/>
      <c r="H87" s="66"/>
      <c r="I87" s="66"/>
      <c r="K87" s="65"/>
      <c r="L87" s="65"/>
      <c r="M87" s="65"/>
      <c r="N87" s="65"/>
      <c r="O87" s="65"/>
    </row>
    <row r="88" spans="2:15" ht="15.75" customHeight="1">
      <c r="B88" s="65"/>
      <c r="C88" s="67"/>
      <c r="D88" s="67"/>
      <c r="E88" s="66"/>
      <c r="F88" s="66"/>
      <c r="G88" s="66"/>
      <c r="H88" s="66"/>
      <c r="I88" s="66"/>
      <c r="K88" s="65"/>
      <c r="L88" s="65"/>
      <c r="M88" s="65"/>
      <c r="N88" s="65"/>
      <c r="O88" s="65"/>
    </row>
    <row r="89" spans="2:15" ht="15.75" customHeight="1">
      <c r="B89" s="65"/>
      <c r="C89" s="67"/>
      <c r="D89" s="67"/>
      <c r="E89" s="66"/>
      <c r="F89" s="66"/>
      <c r="G89" s="66"/>
      <c r="H89" s="66"/>
      <c r="I89" s="66"/>
      <c r="K89" s="65"/>
      <c r="L89" s="65"/>
      <c r="M89" s="65"/>
      <c r="N89" s="65"/>
      <c r="O89" s="65"/>
    </row>
    <row r="90" spans="2:15" ht="15.75" customHeight="1">
      <c r="B90" s="65"/>
      <c r="C90" s="67"/>
      <c r="D90" s="67"/>
      <c r="E90" s="66"/>
      <c r="F90" s="66"/>
      <c r="G90" s="66"/>
      <c r="H90" s="66"/>
      <c r="I90" s="66"/>
      <c r="K90" s="65"/>
      <c r="L90" s="65"/>
      <c r="M90" s="65"/>
      <c r="N90" s="65"/>
      <c r="O90" s="65"/>
    </row>
    <row r="91" spans="2:15" ht="15.75" customHeight="1">
      <c r="B91" s="65"/>
      <c r="C91" s="67"/>
      <c r="D91" s="67"/>
      <c r="E91" s="66"/>
      <c r="F91" s="66"/>
      <c r="G91" s="66"/>
      <c r="H91" s="66"/>
      <c r="I91" s="66"/>
      <c r="K91" s="65"/>
      <c r="L91" s="65"/>
      <c r="M91" s="65"/>
      <c r="N91" s="65"/>
      <c r="O91" s="65"/>
    </row>
    <row r="92" spans="2:15" ht="15.75" customHeight="1">
      <c r="B92" s="65"/>
      <c r="C92" s="67"/>
      <c r="D92" s="67"/>
      <c r="E92" s="66"/>
      <c r="F92" s="66"/>
      <c r="G92" s="66"/>
      <c r="H92" s="66"/>
      <c r="I92" s="66"/>
      <c r="K92" s="65"/>
      <c r="L92" s="65"/>
      <c r="M92" s="65"/>
      <c r="N92" s="65"/>
      <c r="O92" s="65"/>
    </row>
    <row r="93" spans="2:15" ht="15.75" customHeight="1">
      <c r="B93" s="65"/>
      <c r="C93" s="67"/>
      <c r="D93" s="67"/>
      <c r="E93" s="66"/>
      <c r="F93" s="66"/>
      <c r="G93" s="66"/>
      <c r="H93" s="66"/>
      <c r="I93" s="66"/>
      <c r="K93" s="65"/>
      <c r="L93" s="65"/>
      <c r="M93" s="65"/>
      <c r="N93" s="65"/>
      <c r="O93" s="65"/>
    </row>
    <row r="94" spans="2:15" ht="15.75" customHeight="1">
      <c r="B94" s="65"/>
      <c r="C94" s="67"/>
      <c r="D94" s="67"/>
      <c r="E94" s="66"/>
      <c r="F94" s="66"/>
      <c r="G94" s="66"/>
      <c r="H94" s="66"/>
      <c r="I94" s="66"/>
      <c r="K94" s="65"/>
      <c r="L94" s="65"/>
      <c r="M94" s="65"/>
      <c r="N94" s="65"/>
      <c r="O94" s="65"/>
    </row>
    <row r="95" spans="2:15" ht="15.75" customHeight="1">
      <c r="B95" s="65"/>
      <c r="C95" s="67"/>
      <c r="D95" s="67"/>
      <c r="E95" s="66"/>
      <c r="F95" s="66"/>
      <c r="G95" s="66"/>
      <c r="H95" s="66"/>
      <c r="I95" s="66"/>
      <c r="K95" s="65"/>
      <c r="L95" s="65"/>
      <c r="M95" s="65"/>
      <c r="N95" s="65"/>
      <c r="O95" s="65"/>
    </row>
    <row r="96" spans="2:15" ht="15.75" customHeight="1">
      <c r="B96" s="65"/>
      <c r="C96" s="67"/>
      <c r="D96" s="67"/>
      <c r="E96" s="66"/>
      <c r="F96" s="66"/>
      <c r="G96" s="66"/>
      <c r="H96" s="66"/>
      <c r="I96" s="66"/>
      <c r="K96" s="65"/>
      <c r="L96" s="65"/>
      <c r="M96" s="65"/>
      <c r="N96" s="65"/>
      <c r="O96" s="65"/>
    </row>
    <row r="97" spans="2:15" ht="15.75" customHeight="1">
      <c r="B97" s="65"/>
      <c r="C97" s="67"/>
      <c r="D97" s="67"/>
      <c r="E97" s="66"/>
      <c r="F97" s="66"/>
      <c r="G97" s="66"/>
      <c r="H97" s="66"/>
      <c r="I97" s="66"/>
      <c r="K97" s="65"/>
      <c r="L97" s="65"/>
      <c r="M97" s="65"/>
      <c r="N97" s="65"/>
      <c r="O97" s="65"/>
    </row>
    <row r="98" spans="2:15" ht="15.75" customHeight="1">
      <c r="B98" s="65"/>
      <c r="C98" s="67"/>
      <c r="D98" s="67"/>
      <c r="E98" s="66"/>
      <c r="F98" s="66"/>
      <c r="G98" s="66"/>
      <c r="H98" s="66"/>
      <c r="I98" s="66"/>
      <c r="K98" s="65"/>
      <c r="L98" s="65"/>
      <c r="M98" s="65"/>
      <c r="N98" s="65"/>
      <c r="O98" s="65"/>
    </row>
    <row r="99" spans="2:15" ht="15.75" customHeight="1">
      <c r="B99" s="65"/>
      <c r="C99" s="67"/>
      <c r="D99" s="67"/>
      <c r="E99" s="66"/>
      <c r="F99" s="66"/>
      <c r="G99" s="66"/>
      <c r="H99" s="66"/>
      <c r="I99" s="66"/>
      <c r="K99" s="65"/>
      <c r="L99" s="65"/>
      <c r="M99" s="65"/>
      <c r="N99" s="65"/>
      <c r="O99" s="65"/>
    </row>
    <row r="100" spans="2:15" ht="15.75" customHeight="1">
      <c r="B100" s="65"/>
      <c r="C100" s="67"/>
      <c r="D100" s="67"/>
      <c r="E100" s="66"/>
      <c r="F100" s="66"/>
      <c r="G100" s="66"/>
      <c r="H100" s="66"/>
      <c r="I100" s="66"/>
      <c r="K100" s="65"/>
      <c r="L100" s="65"/>
      <c r="M100" s="65"/>
      <c r="N100" s="65"/>
      <c r="O100" s="65"/>
    </row>
    <row r="101" spans="2:15" ht="15.75" customHeight="1">
      <c r="B101" s="65"/>
      <c r="C101" s="67"/>
      <c r="D101" s="67"/>
      <c r="E101" s="66"/>
      <c r="F101" s="66"/>
      <c r="G101" s="66"/>
      <c r="H101" s="66"/>
      <c r="I101" s="66"/>
      <c r="K101" s="65"/>
      <c r="L101" s="65"/>
      <c r="M101" s="65"/>
      <c r="N101" s="65"/>
      <c r="O101" s="65"/>
    </row>
    <row r="102" spans="2:15" ht="15.75" customHeight="1">
      <c r="B102" s="65"/>
      <c r="C102" s="67"/>
      <c r="D102" s="67"/>
      <c r="E102" s="66"/>
      <c r="F102" s="66"/>
      <c r="G102" s="66"/>
      <c r="H102" s="66"/>
      <c r="I102" s="66"/>
      <c r="K102" s="65"/>
      <c r="L102" s="65"/>
      <c r="M102" s="65"/>
      <c r="N102" s="65"/>
      <c r="O102" s="65"/>
    </row>
    <row r="103" spans="2:15" ht="15.75" customHeight="1">
      <c r="B103" s="65"/>
      <c r="C103" s="67"/>
      <c r="D103" s="67"/>
      <c r="E103" s="66"/>
      <c r="F103" s="66"/>
      <c r="G103" s="66"/>
      <c r="H103" s="66"/>
      <c r="I103" s="66"/>
      <c r="K103" s="65"/>
      <c r="L103" s="65"/>
      <c r="M103" s="65"/>
      <c r="N103" s="65"/>
      <c r="O103" s="65"/>
    </row>
    <row r="104" spans="2:15" ht="15.75" customHeight="1">
      <c r="B104" s="65"/>
      <c r="C104" s="67"/>
      <c r="D104" s="67"/>
      <c r="E104" s="66"/>
      <c r="F104" s="66"/>
      <c r="G104" s="66"/>
      <c r="H104" s="66"/>
      <c r="I104" s="66"/>
      <c r="K104" s="65"/>
      <c r="L104" s="65"/>
      <c r="M104" s="65"/>
      <c r="N104" s="65"/>
      <c r="O104" s="65"/>
    </row>
    <row r="105" spans="2:15" ht="15.75" customHeight="1">
      <c r="B105" s="65"/>
      <c r="C105" s="67"/>
      <c r="D105" s="67"/>
      <c r="E105" s="66"/>
      <c r="F105" s="66"/>
      <c r="G105" s="66"/>
      <c r="H105" s="66"/>
      <c r="I105" s="66"/>
      <c r="K105" s="65"/>
      <c r="L105" s="65"/>
      <c r="M105" s="65"/>
      <c r="N105" s="65"/>
      <c r="O105" s="65"/>
    </row>
    <row r="106" spans="2:15" ht="15.75" customHeight="1">
      <c r="B106" s="65"/>
      <c r="C106" s="67"/>
      <c r="D106" s="67"/>
      <c r="E106" s="66"/>
      <c r="F106" s="66"/>
      <c r="G106" s="66"/>
      <c r="H106" s="66"/>
      <c r="I106" s="66"/>
      <c r="K106" s="65"/>
      <c r="L106" s="65"/>
      <c r="M106" s="65"/>
      <c r="N106" s="65"/>
      <c r="O106" s="65"/>
    </row>
    <row r="107" spans="2:15" ht="15.75" customHeight="1">
      <c r="B107" s="65"/>
      <c r="C107" s="67"/>
      <c r="D107" s="67"/>
      <c r="E107" s="66"/>
      <c r="F107" s="66"/>
      <c r="G107" s="66"/>
      <c r="H107" s="66"/>
      <c r="I107" s="66"/>
      <c r="K107" s="65"/>
      <c r="L107" s="65"/>
      <c r="M107" s="65"/>
      <c r="N107" s="65"/>
      <c r="O107" s="65"/>
    </row>
    <row r="108" spans="2:15" ht="15.75" customHeight="1">
      <c r="B108" s="65"/>
      <c r="C108" s="67"/>
      <c r="D108" s="67"/>
      <c r="E108" s="66"/>
      <c r="F108" s="66"/>
      <c r="G108" s="66"/>
      <c r="H108" s="66"/>
      <c r="I108" s="66"/>
      <c r="K108" s="65"/>
      <c r="L108" s="65"/>
      <c r="M108" s="65"/>
      <c r="N108" s="65"/>
      <c r="O108" s="65"/>
    </row>
    <row r="109" spans="2:15" ht="15.75" customHeight="1">
      <c r="B109" s="65"/>
      <c r="C109" s="67"/>
      <c r="D109" s="67"/>
      <c r="E109" s="66"/>
      <c r="F109" s="66"/>
      <c r="G109" s="66"/>
      <c r="H109" s="66"/>
      <c r="I109" s="66"/>
      <c r="K109" s="65"/>
      <c r="L109" s="65"/>
      <c r="M109" s="65"/>
      <c r="N109" s="65"/>
      <c r="O109" s="65"/>
    </row>
    <row r="110" spans="2:15" ht="15.75" customHeight="1">
      <c r="B110" s="65"/>
      <c r="C110" s="67"/>
      <c r="D110" s="67"/>
      <c r="E110" s="66"/>
      <c r="F110" s="66"/>
      <c r="G110" s="66"/>
      <c r="H110" s="66"/>
      <c r="I110" s="66"/>
      <c r="K110" s="65"/>
      <c r="L110" s="65"/>
      <c r="M110" s="65"/>
      <c r="N110" s="65"/>
      <c r="O110" s="65"/>
    </row>
    <row r="111" spans="2:15" ht="15.75" customHeight="1">
      <c r="B111" s="65"/>
      <c r="C111" s="67"/>
      <c r="D111" s="67"/>
      <c r="E111" s="66"/>
      <c r="F111" s="66"/>
      <c r="G111" s="66"/>
      <c r="H111" s="66"/>
      <c r="I111" s="66"/>
      <c r="K111" s="65"/>
      <c r="L111" s="65"/>
      <c r="M111" s="65"/>
      <c r="N111" s="65"/>
      <c r="O111" s="65"/>
    </row>
    <row r="112" spans="2:15" ht="15.75" customHeight="1">
      <c r="B112" s="65"/>
      <c r="C112" s="67"/>
      <c r="D112" s="67"/>
      <c r="E112" s="66"/>
      <c r="F112" s="66"/>
      <c r="G112" s="66"/>
      <c r="H112" s="66"/>
      <c r="I112" s="66"/>
      <c r="K112" s="65"/>
      <c r="L112" s="65"/>
      <c r="M112" s="65"/>
      <c r="N112" s="65"/>
      <c r="O112" s="65"/>
    </row>
    <row r="113" spans="2:15" ht="15.75" customHeight="1">
      <c r="B113" s="65"/>
      <c r="C113" s="67"/>
      <c r="D113" s="67"/>
      <c r="E113" s="66"/>
      <c r="F113" s="66"/>
      <c r="G113" s="66"/>
      <c r="H113" s="66"/>
      <c r="I113" s="66"/>
      <c r="K113" s="65"/>
      <c r="L113" s="65"/>
      <c r="M113" s="65"/>
      <c r="N113" s="65"/>
      <c r="O113" s="65"/>
    </row>
    <row r="114" spans="2:15" ht="15.75" customHeight="1">
      <c r="B114" s="65"/>
      <c r="C114" s="67"/>
      <c r="D114" s="67"/>
      <c r="E114" s="66"/>
      <c r="F114" s="66"/>
      <c r="G114" s="66"/>
      <c r="H114" s="66"/>
      <c r="I114" s="66"/>
      <c r="K114" s="65"/>
      <c r="L114" s="65"/>
      <c r="M114" s="65"/>
      <c r="N114" s="65"/>
      <c r="O114" s="65"/>
    </row>
    <row r="115" spans="2:15" ht="15.75" customHeight="1">
      <c r="B115" s="65"/>
      <c r="C115" s="67"/>
      <c r="D115" s="67"/>
      <c r="E115" s="66"/>
      <c r="F115" s="66"/>
      <c r="G115" s="66"/>
      <c r="H115" s="66"/>
      <c r="I115" s="66"/>
      <c r="K115" s="65"/>
      <c r="L115" s="65"/>
      <c r="M115" s="65"/>
      <c r="N115" s="65"/>
      <c r="O115" s="65"/>
    </row>
    <row r="116" spans="2:15" ht="15.75" customHeight="1">
      <c r="B116" s="65"/>
      <c r="C116" s="67"/>
      <c r="D116" s="67"/>
      <c r="E116" s="66"/>
      <c r="F116" s="66"/>
      <c r="G116" s="66"/>
      <c r="H116" s="66"/>
      <c r="I116" s="66"/>
      <c r="K116" s="65"/>
      <c r="L116" s="65"/>
      <c r="M116" s="65"/>
      <c r="N116" s="65"/>
      <c r="O116" s="65"/>
    </row>
    <row r="117" spans="2:15" ht="15.75" customHeight="1">
      <c r="B117" s="65"/>
      <c r="C117" s="67"/>
      <c r="D117" s="67"/>
      <c r="E117" s="66"/>
      <c r="F117" s="66"/>
      <c r="G117" s="66"/>
      <c r="H117" s="66"/>
      <c r="I117" s="66"/>
      <c r="K117" s="65"/>
      <c r="L117" s="65"/>
      <c r="M117" s="65"/>
      <c r="N117" s="65"/>
      <c r="O117" s="65"/>
    </row>
    <row r="118" spans="2:15" ht="15.75" customHeight="1">
      <c r="B118" s="65"/>
      <c r="C118" s="67"/>
      <c r="D118" s="67"/>
      <c r="E118" s="66"/>
      <c r="F118" s="66"/>
      <c r="G118" s="66"/>
      <c r="H118" s="66"/>
      <c r="I118" s="66"/>
      <c r="K118" s="65"/>
      <c r="L118" s="65"/>
      <c r="M118" s="65"/>
      <c r="N118" s="65"/>
      <c r="O118" s="65"/>
    </row>
    <row r="119" spans="2:15" ht="15.75" customHeight="1">
      <c r="B119" s="65"/>
      <c r="C119" s="67"/>
      <c r="D119" s="67"/>
      <c r="E119" s="66"/>
      <c r="F119" s="66"/>
      <c r="G119" s="66"/>
      <c r="H119" s="66"/>
      <c r="I119" s="66"/>
      <c r="K119" s="65"/>
      <c r="L119" s="65"/>
      <c r="M119" s="65"/>
      <c r="N119" s="65"/>
      <c r="O119" s="65"/>
    </row>
    <row r="120" spans="2:15" ht="15.75" customHeight="1">
      <c r="B120" s="65"/>
      <c r="C120" s="67"/>
      <c r="D120" s="67"/>
      <c r="E120" s="66"/>
      <c r="F120" s="66"/>
      <c r="G120" s="66"/>
      <c r="H120" s="66"/>
      <c r="I120" s="66"/>
      <c r="K120" s="65"/>
      <c r="L120" s="65"/>
      <c r="M120" s="65"/>
      <c r="N120" s="65"/>
      <c r="O120" s="65"/>
    </row>
    <row r="121" spans="2:15" ht="15.75" customHeight="1">
      <c r="B121" s="65"/>
      <c r="C121" s="67"/>
      <c r="D121" s="67"/>
      <c r="E121" s="66"/>
      <c r="F121" s="66"/>
      <c r="G121" s="66"/>
      <c r="H121" s="66"/>
      <c r="I121" s="66"/>
      <c r="K121" s="65"/>
      <c r="L121" s="65"/>
      <c r="M121" s="65"/>
      <c r="N121" s="65"/>
      <c r="O121" s="65"/>
    </row>
    <row r="122" spans="2:15" ht="15.75" customHeight="1">
      <c r="B122" s="65"/>
      <c r="C122" s="67"/>
      <c r="D122" s="67"/>
      <c r="E122" s="66"/>
      <c r="F122" s="66"/>
      <c r="G122" s="66"/>
      <c r="H122" s="66"/>
      <c r="I122" s="66"/>
      <c r="K122" s="65"/>
      <c r="L122" s="65"/>
      <c r="M122" s="65"/>
      <c r="N122" s="65"/>
      <c r="O122" s="65"/>
    </row>
    <row r="123" spans="2:15" ht="15.75" customHeight="1">
      <c r="B123" s="65"/>
      <c r="C123" s="67"/>
      <c r="D123" s="67"/>
      <c r="E123" s="66"/>
      <c r="F123" s="66"/>
      <c r="G123" s="66"/>
      <c r="H123" s="66"/>
      <c r="I123" s="66"/>
      <c r="K123" s="65"/>
      <c r="L123" s="65"/>
      <c r="M123" s="65"/>
      <c r="N123" s="65"/>
      <c r="O123" s="65"/>
    </row>
    <row r="124" spans="2:15" ht="15.75" customHeight="1">
      <c r="B124" s="65"/>
      <c r="C124" s="67"/>
      <c r="D124" s="67"/>
      <c r="E124" s="66"/>
      <c r="F124" s="66"/>
      <c r="G124" s="66"/>
      <c r="H124" s="66"/>
      <c r="I124" s="66"/>
      <c r="K124" s="65"/>
      <c r="L124" s="65"/>
      <c r="M124" s="65"/>
      <c r="N124" s="65"/>
      <c r="O124" s="65"/>
    </row>
    <row r="125" spans="2:15" ht="15.75" customHeight="1">
      <c r="B125" s="65"/>
      <c r="C125" s="67"/>
      <c r="D125" s="67"/>
      <c r="E125" s="66"/>
      <c r="F125" s="66"/>
      <c r="G125" s="66"/>
      <c r="H125" s="66"/>
      <c r="I125" s="66"/>
      <c r="K125" s="65"/>
      <c r="L125" s="65"/>
      <c r="M125" s="65"/>
      <c r="N125" s="65"/>
      <c r="O125" s="65"/>
    </row>
    <row r="126" spans="2:15" ht="15.75" customHeight="1">
      <c r="B126" s="65"/>
      <c r="C126" s="67"/>
      <c r="D126" s="67"/>
      <c r="E126" s="66"/>
      <c r="F126" s="66"/>
      <c r="G126" s="66"/>
      <c r="H126" s="66"/>
      <c r="I126" s="66"/>
      <c r="K126" s="65"/>
      <c r="L126" s="65"/>
      <c r="M126" s="65"/>
      <c r="N126" s="65"/>
      <c r="O126" s="65"/>
    </row>
    <row r="127" spans="2:15" ht="15.75" customHeight="1">
      <c r="B127" s="65"/>
      <c r="C127" s="67"/>
      <c r="D127" s="67"/>
      <c r="E127" s="66"/>
      <c r="F127" s="66"/>
      <c r="G127" s="66"/>
      <c r="H127" s="66"/>
      <c r="I127" s="66"/>
      <c r="K127" s="65"/>
      <c r="L127" s="65"/>
      <c r="M127" s="65"/>
      <c r="N127" s="65"/>
      <c r="O127" s="65"/>
    </row>
    <row r="128" spans="2:15" ht="15.75" customHeight="1">
      <c r="B128" s="65"/>
      <c r="C128" s="67"/>
      <c r="D128" s="67"/>
      <c r="E128" s="66"/>
      <c r="F128" s="66"/>
      <c r="G128" s="66"/>
      <c r="H128" s="66"/>
      <c r="I128" s="66"/>
      <c r="K128" s="65"/>
      <c r="L128" s="65"/>
      <c r="M128" s="65"/>
      <c r="N128" s="65"/>
      <c r="O128" s="65"/>
    </row>
    <row r="129" spans="2:15" ht="15.75" customHeight="1">
      <c r="B129" s="65"/>
      <c r="C129" s="67"/>
      <c r="D129" s="67"/>
      <c r="E129" s="66"/>
      <c r="F129" s="66"/>
      <c r="G129" s="66"/>
      <c r="H129" s="66"/>
      <c r="I129" s="66"/>
      <c r="K129" s="65"/>
      <c r="L129" s="65"/>
      <c r="M129" s="65"/>
      <c r="N129" s="65"/>
      <c r="O129" s="65"/>
    </row>
    <row r="130" spans="2:15" ht="15.75" customHeight="1">
      <c r="B130" s="65"/>
      <c r="C130" s="67"/>
      <c r="D130" s="67"/>
      <c r="E130" s="66"/>
      <c r="F130" s="66"/>
      <c r="G130" s="66"/>
      <c r="H130" s="66"/>
      <c r="I130" s="66"/>
      <c r="K130" s="65"/>
      <c r="L130" s="65"/>
      <c r="M130" s="65"/>
      <c r="N130" s="65"/>
      <c r="O130" s="65"/>
    </row>
    <row r="131" spans="2:15" ht="15.75" customHeight="1">
      <c r="B131" s="65"/>
      <c r="C131" s="67"/>
      <c r="D131" s="67"/>
      <c r="E131" s="66"/>
      <c r="F131" s="66"/>
      <c r="G131" s="66"/>
      <c r="H131" s="66"/>
      <c r="I131" s="66"/>
      <c r="K131" s="65"/>
      <c r="L131" s="65"/>
      <c r="M131" s="65"/>
      <c r="N131" s="65"/>
      <c r="O131" s="65"/>
    </row>
    <row r="132" spans="2:15" ht="15.75" customHeight="1">
      <c r="B132" s="65"/>
      <c r="C132" s="67"/>
      <c r="D132" s="67"/>
      <c r="E132" s="66"/>
      <c r="F132" s="66"/>
      <c r="G132" s="66"/>
      <c r="H132" s="66"/>
      <c r="I132" s="66"/>
      <c r="K132" s="65"/>
      <c r="L132" s="65"/>
      <c r="M132" s="65"/>
      <c r="N132" s="65"/>
      <c r="O132" s="65"/>
    </row>
    <row r="133" spans="2:15" ht="15.75" customHeight="1">
      <c r="B133" s="65"/>
      <c r="C133" s="67"/>
      <c r="D133" s="67"/>
      <c r="E133" s="66"/>
      <c r="F133" s="66"/>
      <c r="G133" s="66"/>
      <c r="H133" s="66"/>
      <c r="I133" s="66"/>
      <c r="K133" s="65"/>
      <c r="L133" s="65"/>
      <c r="M133" s="65"/>
      <c r="N133" s="65"/>
      <c r="O133" s="65"/>
    </row>
    <row r="134" spans="2:15" ht="15.75" customHeight="1">
      <c r="B134" s="65"/>
      <c r="C134" s="67"/>
      <c r="D134" s="67"/>
      <c r="E134" s="66"/>
      <c r="F134" s="66"/>
      <c r="G134" s="66"/>
      <c r="H134" s="66"/>
      <c r="I134" s="66"/>
      <c r="K134" s="65"/>
      <c r="L134" s="65"/>
      <c r="M134" s="65"/>
      <c r="N134" s="65"/>
      <c r="O134" s="65"/>
    </row>
    <row r="135" spans="2:15" ht="15.75" customHeight="1">
      <c r="B135" s="65"/>
      <c r="C135" s="67"/>
      <c r="D135" s="67"/>
      <c r="E135" s="66"/>
      <c r="F135" s="66"/>
      <c r="G135" s="66"/>
      <c r="H135" s="66"/>
      <c r="I135" s="66"/>
      <c r="K135" s="65"/>
      <c r="L135" s="65"/>
      <c r="M135" s="65"/>
      <c r="N135" s="65"/>
      <c r="O135" s="65"/>
    </row>
    <row r="136" spans="2:15" ht="15.75" customHeight="1">
      <c r="B136" s="65"/>
      <c r="C136" s="67"/>
      <c r="D136" s="67"/>
      <c r="E136" s="66"/>
      <c r="F136" s="66"/>
      <c r="G136" s="66"/>
      <c r="H136" s="66"/>
      <c r="I136" s="66"/>
      <c r="K136" s="65"/>
      <c r="L136" s="65"/>
      <c r="M136" s="65"/>
      <c r="N136" s="65"/>
      <c r="O136" s="65"/>
    </row>
    <row r="137" spans="2:15" ht="15.75" customHeight="1">
      <c r="B137" s="65"/>
      <c r="C137" s="67"/>
      <c r="D137" s="67"/>
      <c r="E137" s="66"/>
      <c r="F137" s="66"/>
      <c r="G137" s="66"/>
      <c r="H137" s="66"/>
      <c r="I137" s="66"/>
      <c r="K137" s="65"/>
      <c r="L137" s="65"/>
      <c r="M137" s="65"/>
      <c r="N137" s="65"/>
      <c r="O137" s="65"/>
    </row>
    <row r="138" spans="2:15" ht="15.75" customHeight="1">
      <c r="B138" s="65"/>
      <c r="C138" s="67"/>
      <c r="D138" s="67"/>
      <c r="E138" s="66"/>
      <c r="F138" s="66"/>
      <c r="G138" s="66"/>
      <c r="H138" s="66"/>
      <c r="I138" s="66"/>
      <c r="K138" s="65"/>
      <c r="L138" s="65"/>
      <c r="M138" s="65"/>
      <c r="N138" s="65"/>
      <c r="O138" s="65"/>
    </row>
    <row r="139" spans="2:15" ht="15.75" customHeight="1">
      <c r="B139" s="65"/>
      <c r="C139" s="67"/>
      <c r="D139" s="67"/>
      <c r="E139" s="66"/>
      <c r="F139" s="66"/>
      <c r="G139" s="66"/>
      <c r="H139" s="66"/>
      <c r="I139" s="66"/>
      <c r="K139" s="65"/>
      <c r="L139" s="65"/>
      <c r="M139" s="65"/>
      <c r="N139" s="65"/>
      <c r="O139" s="65"/>
    </row>
    <row r="140" spans="2:15" ht="15.75" customHeight="1">
      <c r="B140" s="65"/>
      <c r="C140" s="67"/>
      <c r="D140" s="67"/>
      <c r="E140" s="66"/>
      <c r="F140" s="66"/>
      <c r="G140" s="66"/>
      <c r="H140" s="66"/>
      <c r="I140" s="66"/>
      <c r="K140" s="65"/>
      <c r="L140" s="65"/>
      <c r="M140" s="65"/>
      <c r="N140" s="65"/>
      <c r="O140" s="65"/>
    </row>
    <row r="141" spans="2:15" ht="15.75" customHeight="1">
      <c r="B141" s="65"/>
      <c r="C141" s="67"/>
      <c r="D141" s="67"/>
      <c r="E141" s="66"/>
      <c r="F141" s="66"/>
      <c r="G141" s="66"/>
      <c r="H141" s="66"/>
      <c r="I141" s="66"/>
      <c r="K141" s="65"/>
      <c r="L141" s="65"/>
      <c r="M141" s="65"/>
      <c r="N141" s="65"/>
      <c r="O141" s="65"/>
    </row>
    <row r="142" spans="2:15" ht="15.75" customHeight="1">
      <c r="B142" s="65"/>
      <c r="C142" s="67"/>
      <c r="D142" s="67"/>
      <c r="E142" s="66"/>
      <c r="F142" s="66"/>
      <c r="G142" s="66"/>
      <c r="H142" s="66"/>
      <c r="I142" s="66"/>
      <c r="K142" s="65"/>
      <c r="L142" s="65"/>
      <c r="M142" s="65"/>
      <c r="N142" s="65"/>
      <c r="O142" s="65"/>
    </row>
    <row r="143" spans="2:15" ht="15.75" customHeight="1">
      <c r="B143" s="65"/>
      <c r="C143" s="67"/>
      <c r="D143" s="67"/>
      <c r="E143" s="66"/>
      <c r="F143" s="66"/>
      <c r="G143" s="66"/>
      <c r="H143" s="66"/>
      <c r="I143" s="66"/>
      <c r="K143" s="65"/>
      <c r="L143" s="65"/>
      <c r="M143" s="65"/>
      <c r="N143" s="65"/>
      <c r="O143" s="65"/>
    </row>
    <row r="144" spans="2:15" ht="15.75" customHeight="1">
      <c r="B144" s="65"/>
      <c r="C144" s="67"/>
      <c r="D144" s="67"/>
      <c r="E144" s="66"/>
      <c r="F144" s="66"/>
      <c r="G144" s="66"/>
      <c r="H144" s="66"/>
      <c r="I144" s="66"/>
      <c r="K144" s="65"/>
      <c r="L144" s="65"/>
      <c r="M144" s="65"/>
      <c r="N144" s="65"/>
      <c r="O144" s="65"/>
    </row>
    <row r="145" spans="2:15" ht="15.75" customHeight="1">
      <c r="B145" s="65"/>
      <c r="C145" s="67"/>
      <c r="D145" s="67"/>
      <c r="E145" s="66"/>
      <c r="F145" s="66"/>
      <c r="G145" s="66"/>
      <c r="H145" s="66"/>
      <c r="I145" s="66"/>
      <c r="K145" s="65"/>
      <c r="L145" s="65"/>
      <c r="M145" s="65"/>
      <c r="N145" s="65"/>
      <c r="O145" s="65"/>
    </row>
    <row r="146" spans="2:15" ht="15.75" customHeight="1">
      <c r="B146" s="65"/>
      <c r="C146" s="67"/>
      <c r="D146" s="67"/>
      <c r="E146" s="66"/>
      <c r="F146" s="66"/>
      <c r="G146" s="66"/>
      <c r="H146" s="66"/>
      <c r="I146" s="66"/>
      <c r="K146" s="65"/>
      <c r="L146" s="65"/>
      <c r="M146" s="65"/>
      <c r="N146" s="65"/>
      <c r="O146" s="65"/>
    </row>
    <row r="147" spans="2:15" ht="15.75" customHeight="1">
      <c r="B147" s="65"/>
      <c r="C147" s="67"/>
      <c r="D147" s="67"/>
      <c r="E147" s="66"/>
      <c r="F147" s="66"/>
      <c r="G147" s="66"/>
      <c r="H147" s="66"/>
      <c r="I147" s="66"/>
      <c r="K147" s="65"/>
      <c r="L147" s="65"/>
      <c r="M147" s="65"/>
      <c r="N147" s="65"/>
      <c r="O147" s="65"/>
    </row>
    <row r="148" spans="2:15" ht="15.75" customHeight="1">
      <c r="B148" s="65"/>
      <c r="C148" s="67"/>
      <c r="D148" s="67"/>
      <c r="E148" s="66"/>
      <c r="F148" s="66"/>
      <c r="G148" s="66"/>
      <c r="H148" s="66"/>
      <c r="I148" s="66"/>
      <c r="K148" s="65"/>
      <c r="L148" s="65"/>
      <c r="M148" s="65"/>
      <c r="N148" s="65"/>
      <c r="O148" s="65"/>
    </row>
    <row r="149" spans="2:15" ht="15.75" customHeight="1">
      <c r="B149" s="65"/>
      <c r="C149" s="67"/>
      <c r="D149" s="67"/>
      <c r="E149" s="66"/>
      <c r="F149" s="66"/>
      <c r="G149" s="66"/>
      <c r="H149" s="66"/>
      <c r="I149" s="66"/>
      <c r="K149" s="65"/>
      <c r="L149" s="65"/>
      <c r="M149" s="65"/>
      <c r="N149" s="65"/>
      <c r="O149" s="65"/>
    </row>
    <row r="150" spans="2:15" ht="15.75" customHeight="1">
      <c r="B150" s="65"/>
      <c r="C150" s="67"/>
      <c r="D150" s="67"/>
      <c r="E150" s="66"/>
      <c r="F150" s="66"/>
      <c r="G150" s="66"/>
      <c r="H150" s="66"/>
      <c r="I150" s="66"/>
      <c r="K150" s="65"/>
      <c r="L150" s="65"/>
      <c r="M150" s="65"/>
      <c r="N150" s="65"/>
      <c r="O150" s="65"/>
    </row>
    <row r="151" spans="2:15" ht="15.75" customHeight="1">
      <c r="B151" s="65"/>
      <c r="C151" s="67"/>
      <c r="D151" s="67"/>
      <c r="E151" s="66"/>
      <c r="F151" s="66"/>
      <c r="G151" s="66"/>
      <c r="H151" s="66"/>
      <c r="I151" s="66"/>
      <c r="K151" s="65"/>
      <c r="L151" s="65"/>
      <c r="M151" s="65"/>
      <c r="N151" s="65"/>
      <c r="O151" s="65"/>
    </row>
    <row r="152" spans="2:15" ht="15.75" customHeight="1">
      <c r="B152" s="65"/>
      <c r="C152" s="67"/>
      <c r="D152" s="67"/>
      <c r="E152" s="66"/>
      <c r="F152" s="66"/>
      <c r="G152" s="66"/>
      <c r="H152" s="66"/>
      <c r="I152" s="66"/>
      <c r="K152" s="65"/>
      <c r="L152" s="65"/>
      <c r="M152" s="65"/>
      <c r="N152" s="65"/>
      <c r="O152" s="65"/>
    </row>
    <row r="153" spans="2:15" ht="15.75" customHeight="1">
      <c r="B153" s="65"/>
      <c r="C153" s="67"/>
      <c r="D153" s="67"/>
      <c r="E153" s="66"/>
      <c r="F153" s="66"/>
      <c r="G153" s="66"/>
      <c r="H153" s="66"/>
      <c r="I153" s="66"/>
      <c r="K153" s="65"/>
      <c r="L153" s="65"/>
      <c r="M153" s="65"/>
      <c r="N153" s="65"/>
      <c r="O153" s="65"/>
    </row>
    <row r="154" spans="2:15" ht="15.75" customHeight="1">
      <c r="B154" s="65"/>
      <c r="C154" s="67"/>
      <c r="D154" s="67"/>
      <c r="E154" s="66"/>
      <c r="F154" s="66"/>
      <c r="G154" s="66"/>
      <c r="H154" s="66"/>
      <c r="I154" s="66"/>
      <c r="K154" s="65"/>
      <c r="L154" s="65"/>
      <c r="M154" s="65"/>
      <c r="N154" s="65"/>
      <c r="O154" s="65"/>
    </row>
    <row r="155" spans="2:15" ht="15.75" customHeight="1">
      <c r="B155" s="65"/>
      <c r="C155" s="67"/>
      <c r="D155" s="67"/>
      <c r="E155" s="66"/>
      <c r="F155" s="66"/>
      <c r="G155" s="66"/>
      <c r="H155" s="66"/>
      <c r="I155" s="66"/>
      <c r="K155" s="65"/>
      <c r="L155" s="65"/>
      <c r="M155" s="65"/>
      <c r="N155" s="65"/>
      <c r="O155" s="65"/>
    </row>
    <row r="156" spans="2:15" ht="15.75" customHeight="1">
      <c r="B156" s="65"/>
      <c r="C156" s="67"/>
      <c r="D156" s="67"/>
      <c r="E156" s="66"/>
      <c r="F156" s="66"/>
      <c r="G156" s="66"/>
      <c r="H156" s="66"/>
      <c r="I156" s="66"/>
      <c r="K156" s="65"/>
      <c r="L156" s="65"/>
      <c r="M156" s="65"/>
      <c r="N156" s="65"/>
      <c r="O156" s="65"/>
    </row>
    <row r="157" spans="2:15" ht="15.75" customHeight="1">
      <c r="B157" s="65"/>
      <c r="C157" s="67"/>
      <c r="D157" s="67"/>
      <c r="E157" s="66"/>
      <c r="F157" s="66"/>
      <c r="G157" s="66"/>
      <c r="H157" s="66"/>
      <c r="I157" s="66"/>
      <c r="K157" s="65"/>
      <c r="L157" s="65"/>
      <c r="M157" s="65"/>
      <c r="N157" s="65"/>
      <c r="O157" s="65"/>
    </row>
    <row r="158" spans="2:15" ht="15.75" customHeight="1">
      <c r="B158" s="65"/>
      <c r="C158" s="67"/>
      <c r="D158" s="67"/>
      <c r="E158" s="66"/>
      <c r="F158" s="66"/>
      <c r="G158" s="66"/>
      <c r="H158" s="66"/>
      <c r="I158" s="66"/>
      <c r="K158" s="65"/>
      <c r="L158" s="65"/>
      <c r="M158" s="65"/>
      <c r="N158" s="65"/>
      <c r="O158" s="65"/>
    </row>
    <row r="159" spans="2:15" ht="15.75" customHeight="1">
      <c r="B159" s="65"/>
      <c r="C159" s="67"/>
      <c r="D159" s="67"/>
      <c r="E159" s="66"/>
      <c r="F159" s="66"/>
      <c r="G159" s="66"/>
      <c r="H159" s="66"/>
      <c r="I159" s="66"/>
      <c r="K159" s="65"/>
      <c r="L159" s="65"/>
      <c r="M159" s="65"/>
      <c r="N159" s="65"/>
      <c r="O159" s="65"/>
    </row>
    <row r="160" spans="2:15" ht="15.75" customHeight="1">
      <c r="B160" s="65"/>
      <c r="C160" s="67"/>
      <c r="D160" s="67"/>
      <c r="E160" s="66"/>
      <c r="F160" s="66"/>
      <c r="G160" s="66"/>
      <c r="H160" s="66"/>
      <c r="I160" s="66"/>
      <c r="K160" s="65"/>
      <c r="L160" s="65"/>
      <c r="M160" s="65"/>
      <c r="N160" s="65"/>
      <c r="O160" s="65"/>
    </row>
    <row r="161" spans="2:15" ht="15.75" customHeight="1">
      <c r="B161" s="65"/>
      <c r="C161" s="67"/>
      <c r="D161" s="67"/>
      <c r="E161" s="66"/>
      <c r="F161" s="66"/>
      <c r="G161" s="66"/>
      <c r="H161" s="66"/>
      <c r="I161" s="66"/>
      <c r="K161" s="65"/>
      <c r="L161" s="65"/>
      <c r="M161" s="65"/>
      <c r="N161" s="65"/>
      <c r="O161" s="65"/>
    </row>
    <row r="162" spans="2:15" ht="15.75" customHeight="1">
      <c r="B162" s="65"/>
      <c r="C162" s="67"/>
      <c r="D162" s="67"/>
      <c r="E162" s="66"/>
      <c r="F162" s="66"/>
      <c r="G162" s="66"/>
      <c r="H162" s="66"/>
      <c r="I162" s="66"/>
      <c r="K162" s="65"/>
      <c r="L162" s="65"/>
      <c r="M162" s="65"/>
      <c r="N162" s="65"/>
      <c r="O162" s="65"/>
    </row>
    <row r="163" spans="2:15" ht="15.75" customHeight="1">
      <c r="B163" s="65"/>
      <c r="C163" s="67"/>
      <c r="D163" s="67"/>
      <c r="E163" s="66"/>
      <c r="F163" s="66"/>
      <c r="G163" s="66"/>
      <c r="H163" s="66"/>
      <c r="I163" s="66"/>
      <c r="K163" s="65"/>
      <c r="L163" s="65"/>
      <c r="M163" s="65"/>
      <c r="N163" s="65"/>
      <c r="O163" s="65"/>
    </row>
    <row r="164" spans="2:15" ht="15.75" customHeight="1">
      <c r="B164" s="65"/>
      <c r="C164" s="67"/>
      <c r="D164" s="67"/>
      <c r="E164" s="66"/>
      <c r="F164" s="66"/>
      <c r="G164" s="66"/>
      <c r="H164" s="66"/>
      <c r="I164" s="66"/>
      <c r="K164" s="65"/>
      <c r="L164" s="65"/>
      <c r="M164" s="65"/>
      <c r="N164" s="65"/>
      <c r="O164" s="65"/>
    </row>
    <row r="165" spans="2:15" ht="15.75" customHeight="1">
      <c r="B165" s="65"/>
      <c r="C165" s="67"/>
      <c r="D165" s="67"/>
      <c r="E165" s="66"/>
      <c r="F165" s="66"/>
      <c r="G165" s="66"/>
      <c r="H165" s="66"/>
      <c r="I165" s="66"/>
      <c r="K165" s="65"/>
      <c r="L165" s="65"/>
      <c r="M165" s="65"/>
      <c r="N165" s="65"/>
      <c r="O165" s="65"/>
    </row>
    <row r="166" spans="2:15" ht="15.75" customHeight="1">
      <c r="B166" s="65"/>
      <c r="C166" s="67"/>
      <c r="D166" s="67"/>
      <c r="E166" s="66"/>
      <c r="F166" s="66"/>
      <c r="G166" s="66"/>
      <c r="H166" s="66"/>
      <c r="I166" s="66"/>
      <c r="K166" s="65"/>
      <c r="L166" s="65"/>
      <c r="M166" s="65"/>
      <c r="N166" s="65"/>
      <c r="O166" s="65"/>
    </row>
    <row r="167" spans="2:15" ht="15.75" customHeight="1">
      <c r="B167" s="65"/>
      <c r="C167" s="67"/>
      <c r="D167" s="67"/>
      <c r="E167" s="66"/>
      <c r="F167" s="66"/>
      <c r="G167" s="66"/>
      <c r="H167" s="66"/>
      <c r="I167" s="66"/>
      <c r="K167" s="65"/>
      <c r="L167" s="65"/>
      <c r="M167" s="65"/>
      <c r="N167" s="65"/>
      <c r="O167" s="65"/>
    </row>
    <row r="168" spans="2:15" ht="15.75" customHeight="1">
      <c r="B168" s="65"/>
      <c r="C168" s="67"/>
      <c r="D168" s="67"/>
      <c r="E168" s="66"/>
      <c r="F168" s="66"/>
      <c r="G168" s="66"/>
      <c r="H168" s="66"/>
      <c r="I168" s="66"/>
      <c r="K168" s="65"/>
      <c r="L168" s="65"/>
      <c r="M168" s="65"/>
      <c r="N168" s="65"/>
      <c r="O168" s="65"/>
    </row>
    <row r="169" spans="2:15" ht="15.75" customHeight="1">
      <c r="B169" s="65"/>
      <c r="C169" s="67"/>
      <c r="D169" s="67"/>
      <c r="E169" s="66"/>
      <c r="F169" s="66"/>
      <c r="G169" s="66"/>
      <c r="H169" s="66"/>
      <c r="I169" s="66"/>
      <c r="K169" s="65"/>
      <c r="L169" s="65"/>
      <c r="M169" s="65"/>
      <c r="N169" s="65"/>
      <c r="O169" s="65"/>
    </row>
    <row r="170" spans="2:15" ht="15.75" customHeight="1">
      <c r="B170" s="65"/>
      <c r="C170" s="67"/>
      <c r="D170" s="67"/>
      <c r="E170" s="66"/>
      <c r="F170" s="66"/>
      <c r="G170" s="66"/>
      <c r="H170" s="66"/>
      <c r="I170" s="66"/>
      <c r="K170" s="65"/>
      <c r="L170" s="65"/>
      <c r="M170" s="65"/>
      <c r="N170" s="65"/>
      <c r="O170" s="65"/>
    </row>
    <row r="171" spans="2:15" ht="15.75" customHeight="1">
      <c r="B171" s="65"/>
      <c r="C171" s="67"/>
      <c r="D171" s="67"/>
      <c r="E171" s="66"/>
      <c r="F171" s="66"/>
      <c r="G171" s="66"/>
      <c r="H171" s="66"/>
      <c r="I171" s="66"/>
      <c r="K171" s="65"/>
      <c r="L171" s="65"/>
      <c r="M171" s="65"/>
      <c r="N171" s="65"/>
      <c r="O171" s="65"/>
    </row>
    <row r="172" spans="2:15" ht="15.75" customHeight="1">
      <c r="B172" s="65"/>
      <c r="C172" s="67"/>
      <c r="D172" s="67"/>
      <c r="E172" s="66"/>
      <c r="F172" s="66"/>
      <c r="G172" s="66"/>
      <c r="H172" s="66"/>
      <c r="I172" s="66"/>
      <c r="K172" s="65"/>
      <c r="L172" s="65"/>
      <c r="M172" s="65"/>
      <c r="N172" s="65"/>
      <c r="O172" s="65"/>
    </row>
    <row r="173" spans="2:15" ht="15.75" customHeight="1">
      <c r="B173" s="65"/>
      <c r="C173" s="67"/>
      <c r="D173" s="67"/>
      <c r="E173" s="66"/>
      <c r="F173" s="66"/>
      <c r="G173" s="66"/>
      <c r="H173" s="66"/>
      <c r="I173" s="66"/>
      <c r="K173" s="65"/>
      <c r="L173" s="65"/>
      <c r="M173" s="65"/>
      <c r="N173" s="65"/>
      <c r="O173" s="65"/>
    </row>
    <row r="174" spans="2:15" ht="15.75" customHeight="1">
      <c r="B174" s="65"/>
      <c r="C174" s="67"/>
      <c r="D174" s="67"/>
      <c r="E174" s="66"/>
      <c r="F174" s="66"/>
      <c r="G174" s="66"/>
      <c r="H174" s="66"/>
      <c r="I174" s="66"/>
      <c r="K174" s="65"/>
      <c r="L174" s="65"/>
      <c r="M174" s="65"/>
      <c r="N174" s="65"/>
      <c r="O174" s="65"/>
    </row>
    <row r="175" spans="2:15" ht="15.75" customHeight="1">
      <c r="B175" s="65"/>
      <c r="C175" s="67"/>
      <c r="D175" s="67"/>
      <c r="E175" s="66"/>
      <c r="F175" s="66"/>
      <c r="G175" s="66"/>
      <c r="H175" s="66"/>
      <c r="I175" s="66"/>
      <c r="K175" s="65"/>
      <c r="L175" s="65"/>
      <c r="M175" s="65"/>
      <c r="N175" s="65"/>
      <c r="O175" s="65"/>
    </row>
    <row r="176" spans="2:15" ht="15.75" customHeight="1">
      <c r="B176" s="65"/>
      <c r="C176" s="67"/>
      <c r="D176" s="67"/>
      <c r="E176" s="66"/>
      <c r="F176" s="66"/>
      <c r="G176" s="66"/>
      <c r="H176" s="66"/>
      <c r="I176" s="66"/>
      <c r="K176" s="65"/>
      <c r="L176" s="65"/>
      <c r="M176" s="65"/>
      <c r="N176" s="65"/>
      <c r="O176" s="65"/>
    </row>
    <row r="177" spans="2:15" ht="15.75" customHeight="1">
      <c r="B177" s="65"/>
      <c r="C177" s="67"/>
      <c r="D177" s="67"/>
      <c r="E177" s="66"/>
      <c r="F177" s="66"/>
      <c r="G177" s="66"/>
      <c r="H177" s="66"/>
      <c r="I177" s="66"/>
      <c r="K177" s="65"/>
      <c r="L177" s="65"/>
      <c r="M177" s="65"/>
      <c r="N177" s="65"/>
      <c r="O177" s="65"/>
    </row>
    <row r="178" spans="2:15" ht="15.75" customHeight="1">
      <c r="B178" s="65"/>
      <c r="C178" s="67"/>
      <c r="D178" s="67"/>
      <c r="E178" s="66"/>
      <c r="F178" s="66"/>
      <c r="G178" s="66"/>
      <c r="H178" s="66"/>
      <c r="I178" s="66"/>
      <c r="K178" s="65"/>
      <c r="L178" s="65"/>
      <c r="M178" s="65"/>
      <c r="N178" s="65"/>
      <c r="O178" s="65"/>
    </row>
    <row r="179" spans="2:15" ht="15.75" customHeight="1">
      <c r="B179" s="65"/>
      <c r="C179" s="67"/>
      <c r="D179" s="67"/>
      <c r="E179" s="66"/>
      <c r="F179" s="66"/>
      <c r="G179" s="66"/>
      <c r="H179" s="66"/>
      <c r="I179" s="66"/>
      <c r="K179" s="65"/>
      <c r="L179" s="65"/>
      <c r="M179" s="65"/>
      <c r="N179" s="65"/>
      <c r="O179" s="65"/>
    </row>
    <row r="180" spans="2:15" ht="15.75" customHeight="1">
      <c r="B180" s="65"/>
      <c r="C180" s="67"/>
      <c r="D180" s="67"/>
      <c r="E180" s="66"/>
      <c r="F180" s="66"/>
      <c r="G180" s="66"/>
      <c r="H180" s="66"/>
      <c r="I180" s="66"/>
      <c r="K180" s="65"/>
      <c r="L180" s="65"/>
      <c r="M180" s="65"/>
      <c r="N180" s="65"/>
      <c r="O180" s="65"/>
    </row>
    <row r="181" spans="2:15" ht="15.75" customHeight="1">
      <c r="B181" s="65"/>
      <c r="C181" s="67"/>
      <c r="D181" s="67"/>
      <c r="E181" s="66"/>
      <c r="F181" s="66"/>
      <c r="G181" s="66"/>
      <c r="H181" s="66"/>
      <c r="I181" s="66"/>
      <c r="K181" s="65"/>
      <c r="L181" s="65"/>
      <c r="M181" s="65"/>
      <c r="N181" s="65"/>
      <c r="O181" s="65"/>
    </row>
    <row r="182" spans="2:15" ht="15.75" customHeight="1">
      <c r="B182" s="65"/>
      <c r="C182" s="67"/>
      <c r="D182" s="67"/>
      <c r="E182" s="66"/>
      <c r="F182" s="66"/>
      <c r="G182" s="66"/>
      <c r="H182" s="66"/>
      <c r="I182" s="66"/>
      <c r="K182" s="65"/>
      <c r="L182" s="65"/>
      <c r="M182" s="65"/>
      <c r="N182" s="65"/>
      <c r="O182" s="65"/>
    </row>
    <row r="183" spans="2:15" ht="15.75" customHeight="1">
      <c r="B183" s="65"/>
      <c r="C183" s="67"/>
      <c r="D183" s="67"/>
      <c r="E183" s="66"/>
      <c r="F183" s="66"/>
      <c r="G183" s="66"/>
      <c r="H183" s="66"/>
      <c r="I183" s="66"/>
      <c r="K183" s="65"/>
      <c r="L183" s="65"/>
      <c r="M183" s="65"/>
      <c r="N183" s="65"/>
      <c r="O183" s="65"/>
    </row>
    <row r="184" spans="2:15" ht="15.75" customHeight="1">
      <c r="B184" s="65"/>
      <c r="C184" s="67"/>
      <c r="D184" s="67"/>
      <c r="E184" s="66"/>
      <c r="F184" s="66"/>
      <c r="G184" s="66"/>
      <c r="H184" s="66"/>
      <c r="I184" s="66"/>
      <c r="K184" s="65"/>
      <c r="L184" s="65"/>
      <c r="M184" s="65"/>
      <c r="N184" s="65"/>
      <c r="O184" s="65"/>
    </row>
    <row r="185" spans="2:15" ht="15.75" customHeight="1">
      <c r="B185" s="65"/>
      <c r="C185" s="67"/>
      <c r="D185" s="67"/>
      <c r="E185" s="66"/>
      <c r="F185" s="66"/>
      <c r="G185" s="66"/>
      <c r="H185" s="66"/>
      <c r="I185" s="66"/>
      <c r="K185" s="65"/>
      <c r="L185" s="65"/>
      <c r="M185" s="65"/>
      <c r="N185" s="65"/>
      <c r="O185" s="65"/>
    </row>
    <row r="186" spans="2:15" ht="15.75" customHeight="1">
      <c r="B186" s="65"/>
      <c r="C186" s="67"/>
      <c r="D186" s="67"/>
      <c r="E186" s="66"/>
      <c r="F186" s="66"/>
      <c r="G186" s="66"/>
      <c r="H186" s="66"/>
      <c r="I186" s="66"/>
      <c r="K186" s="65"/>
      <c r="L186" s="65"/>
      <c r="M186" s="65"/>
      <c r="N186" s="65"/>
      <c r="O186" s="65"/>
    </row>
    <row r="187" spans="2:15" ht="15.75" customHeight="1">
      <c r="B187" s="65"/>
      <c r="C187" s="67"/>
      <c r="D187" s="67"/>
      <c r="E187" s="66"/>
      <c r="F187" s="66"/>
      <c r="G187" s="66"/>
      <c r="H187" s="66"/>
      <c r="I187" s="66"/>
      <c r="K187" s="65"/>
      <c r="L187" s="65"/>
      <c r="M187" s="65"/>
      <c r="N187" s="65"/>
      <c r="O187" s="65"/>
    </row>
    <row r="188" spans="2:15" ht="15.75" customHeight="1">
      <c r="B188" s="65"/>
      <c r="C188" s="67"/>
      <c r="D188" s="67"/>
      <c r="E188" s="66"/>
      <c r="F188" s="66"/>
      <c r="G188" s="66"/>
      <c r="H188" s="66"/>
      <c r="I188" s="66"/>
      <c r="K188" s="65"/>
      <c r="L188" s="65"/>
      <c r="M188" s="65"/>
      <c r="N188" s="65"/>
      <c r="O188" s="65"/>
    </row>
    <row r="189" spans="2:15" ht="15.75" customHeight="1">
      <c r="B189" s="65"/>
      <c r="C189" s="67"/>
      <c r="D189" s="67"/>
      <c r="E189" s="66"/>
      <c r="F189" s="66"/>
      <c r="G189" s="66"/>
      <c r="H189" s="66"/>
      <c r="I189" s="66"/>
      <c r="K189" s="65"/>
      <c r="L189" s="65"/>
      <c r="M189" s="65"/>
      <c r="N189" s="65"/>
      <c r="O189" s="65"/>
    </row>
    <row r="190" spans="2:15" ht="15.75" customHeight="1">
      <c r="B190" s="65"/>
      <c r="C190" s="67"/>
      <c r="D190" s="67"/>
      <c r="E190" s="66"/>
      <c r="F190" s="66"/>
      <c r="G190" s="66"/>
      <c r="H190" s="66"/>
      <c r="I190" s="66"/>
      <c r="K190" s="65"/>
      <c r="L190" s="65"/>
      <c r="M190" s="65"/>
      <c r="N190" s="65"/>
      <c r="O190" s="65"/>
    </row>
    <row r="191" spans="2:15" ht="15.75" customHeight="1">
      <c r="B191" s="65"/>
      <c r="C191" s="67"/>
      <c r="D191" s="67"/>
      <c r="E191" s="66"/>
      <c r="F191" s="66"/>
      <c r="G191" s="66"/>
      <c r="H191" s="66"/>
      <c r="I191" s="66"/>
      <c r="K191" s="65"/>
      <c r="L191" s="65"/>
      <c r="M191" s="65"/>
      <c r="N191" s="65"/>
      <c r="O191" s="65"/>
    </row>
    <row r="192" spans="2:15" ht="15.75" customHeight="1">
      <c r="B192" s="65"/>
      <c r="C192" s="67"/>
      <c r="D192" s="67"/>
      <c r="E192" s="66"/>
      <c r="F192" s="66"/>
      <c r="G192" s="66"/>
      <c r="H192" s="66"/>
      <c r="I192" s="66"/>
      <c r="K192" s="65"/>
      <c r="L192" s="65"/>
      <c r="M192" s="65"/>
      <c r="N192" s="65"/>
      <c r="O192" s="65"/>
    </row>
    <row r="193" spans="2:15" ht="15.75" customHeight="1">
      <c r="B193" s="65"/>
      <c r="C193" s="67"/>
      <c r="D193" s="67"/>
      <c r="E193" s="66"/>
      <c r="F193" s="66"/>
      <c r="G193" s="66"/>
      <c r="H193" s="66"/>
      <c r="I193" s="66"/>
      <c r="K193" s="65"/>
      <c r="L193" s="65"/>
      <c r="M193" s="65"/>
      <c r="N193" s="65"/>
      <c r="O193" s="65"/>
    </row>
    <row r="194" spans="2:15" ht="15.75" customHeight="1">
      <c r="B194" s="65"/>
      <c r="C194" s="67"/>
      <c r="D194" s="67"/>
      <c r="E194" s="66"/>
      <c r="F194" s="66"/>
      <c r="G194" s="66"/>
      <c r="H194" s="66"/>
      <c r="I194" s="66"/>
      <c r="K194" s="65"/>
      <c r="L194" s="65"/>
      <c r="M194" s="65"/>
      <c r="N194" s="65"/>
      <c r="O194" s="65"/>
    </row>
    <row r="195" spans="2:15" ht="15.75" customHeight="1">
      <c r="B195" s="65"/>
      <c r="C195" s="67"/>
      <c r="D195" s="67"/>
      <c r="E195" s="66"/>
      <c r="F195" s="66"/>
      <c r="G195" s="66"/>
      <c r="H195" s="66"/>
      <c r="I195" s="66"/>
      <c r="K195" s="65"/>
      <c r="L195" s="65"/>
      <c r="M195" s="65"/>
      <c r="N195" s="65"/>
      <c r="O195" s="65"/>
    </row>
    <row r="196" spans="2:15" ht="15.75" customHeight="1">
      <c r="B196" s="65"/>
      <c r="C196" s="67"/>
      <c r="D196" s="67"/>
      <c r="E196" s="66"/>
      <c r="F196" s="66"/>
      <c r="G196" s="66"/>
      <c r="H196" s="66"/>
      <c r="I196" s="66"/>
      <c r="K196" s="65"/>
      <c r="L196" s="65"/>
      <c r="M196" s="65"/>
      <c r="N196" s="65"/>
      <c r="O196" s="65"/>
    </row>
    <row r="197" spans="2:15" ht="15.75" customHeight="1">
      <c r="B197" s="65"/>
      <c r="C197" s="67"/>
      <c r="D197" s="67"/>
      <c r="E197" s="66"/>
      <c r="F197" s="66"/>
      <c r="G197" s="66"/>
      <c r="H197" s="66"/>
      <c r="I197" s="66"/>
      <c r="K197" s="65"/>
      <c r="L197" s="65"/>
      <c r="M197" s="65"/>
      <c r="N197" s="65"/>
      <c r="O197" s="65"/>
    </row>
    <row r="198" spans="2:15" ht="15.75" customHeight="1">
      <c r="B198" s="65"/>
      <c r="C198" s="67"/>
      <c r="D198" s="67"/>
      <c r="E198" s="66"/>
      <c r="F198" s="66"/>
      <c r="G198" s="66"/>
      <c r="H198" s="66"/>
      <c r="I198" s="66"/>
      <c r="K198" s="65"/>
      <c r="L198" s="65"/>
      <c r="M198" s="65"/>
      <c r="N198" s="65"/>
      <c r="O198" s="65"/>
    </row>
    <row r="199" spans="2:15" ht="15.75" customHeight="1">
      <c r="B199" s="65"/>
      <c r="C199" s="67"/>
      <c r="D199" s="67"/>
      <c r="E199" s="66"/>
      <c r="F199" s="66"/>
      <c r="G199" s="66"/>
      <c r="H199" s="66"/>
      <c r="I199" s="66"/>
      <c r="K199" s="65"/>
      <c r="L199" s="65"/>
      <c r="M199" s="65"/>
      <c r="N199" s="65"/>
      <c r="O199" s="65"/>
    </row>
    <row r="200" spans="2:15" ht="15.75" customHeight="1">
      <c r="B200" s="65"/>
      <c r="C200" s="67"/>
      <c r="D200" s="67"/>
      <c r="E200" s="66"/>
      <c r="F200" s="66"/>
      <c r="G200" s="66"/>
      <c r="H200" s="66"/>
      <c r="I200" s="66"/>
      <c r="K200" s="65"/>
      <c r="L200" s="65"/>
      <c r="M200" s="65"/>
      <c r="N200" s="65"/>
      <c r="O200" s="65"/>
    </row>
    <row r="201" spans="2:15" ht="15.75" customHeight="1">
      <c r="B201" s="65"/>
      <c r="C201" s="67"/>
      <c r="D201" s="67"/>
      <c r="E201" s="66"/>
      <c r="F201" s="66"/>
      <c r="G201" s="66"/>
      <c r="H201" s="66"/>
      <c r="I201" s="66"/>
      <c r="K201" s="65"/>
      <c r="L201" s="65"/>
      <c r="M201" s="65"/>
      <c r="N201" s="65"/>
      <c r="O201" s="65"/>
    </row>
    <row r="202" spans="2:15" ht="15.75" customHeight="1">
      <c r="B202" s="65"/>
      <c r="C202" s="67"/>
      <c r="D202" s="67"/>
      <c r="E202" s="66"/>
      <c r="F202" s="66"/>
      <c r="G202" s="66"/>
      <c r="H202" s="66"/>
      <c r="I202" s="66"/>
      <c r="K202" s="65"/>
      <c r="L202" s="65"/>
      <c r="M202" s="65"/>
      <c r="N202" s="65"/>
      <c r="O202" s="65"/>
    </row>
    <row r="203" spans="2:15" ht="15.75" customHeight="1">
      <c r="B203" s="65"/>
      <c r="C203" s="67"/>
      <c r="D203" s="67"/>
      <c r="E203" s="66"/>
      <c r="F203" s="66"/>
      <c r="G203" s="66"/>
      <c r="H203" s="66"/>
      <c r="I203" s="66"/>
      <c r="K203" s="65"/>
      <c r="L203" s="65"/>
      <c r="M203" s="65"/>
      <c r="N203" s="65"/>
      <c r="O203" s="65"/>
    </row>
    <row r="204" spans="2:15" ht="15.75" customHeight="1">
      <c r="B204" s="65"/>
      <c r="C204" s="67"/>
      <c r="D204" s="67"/>
      <c r="E204" s="66"/>
      <c r="F204" s="66"/>
      <c r="G204" s="66"/>
      <c r="H204" s="66"/>
      <c r="I204" s="66"/>
      <c r="K204" s="65"/>
      <c r="L204" s="65"/>
      <c r="M204" s="65"/>
      <c r="N204" s="65"/>
      <c r="O204" s="65"/>
    </row>
    <row r="205" spans="2:15" ht="15.75" customHeight="1">
      <c r="B205" s="65"/>
      <c r="C205" s="67"/>
      <c r="D205" s="67"/>
      <c r="E205" s="66"/>
      <c r="F205" s="66"/>
      <c r="G205" s="66"/>
      <c r="H205" s="66"/>
      <c r="I205" s="66"/>
      <c r="K205" s="65"/>
      <c r="L205" s="65"/>
      <c r="M205" s="65"/>
      <c r="N205" s="65"/>
      <c r="O205" s="65"/>
    </row>
    <row r="206" spans="2:15" ht="15.75" customHeight="1">
      <c r="B206" s="65"/>
      <c r="C206" s="67"/>
      <c r="D206" s="67"/>
      <c r="E206" s="66"/>
      <c r="F206" s="66"/>
      <c r="G206" s="66"/>
      <c r="H206" s="66"/>
      <c r="I206" s="66"/>
      <c r="K206" s="65"/>
      <c r="L206" s="65"/>
      <c r="M206" s="65"/>
      <c r="N206" s="65"/>
      <c r="O206" s="65"/>
    </row>
    <row r="207" spans="2:15" ht="15.75" customHeight="1">
      <c r="B207" s="65"/>
      <c r="C207" s="67"/>
      <c r="D207" s="67"/>
      <c r="E207" s="66"/>
      <c r="F207" s="66"/>
      <c r="G207" s="66"/>
      <c r="H207" s="66"/>
      <c r="I207" s="66"/>
      <c r="K207" s="65"/>
      <c r="L207" s="65"/>
      <c r="M207" s="65"/>
      <c r="N207" s="65"/>
      <c r="O207" s="65"/>
    </row>
    <row r="208" spans="2:15" ht="15.75" customHeight="1">
      <c r="B208" s="65"/>
      <c r="C208" s="67"/>
      <c r="D208" s="67"/>
      <c r="E208" s="66"/>
      <c r="F208" s="66"/>
      <c r="G208" s="66"/>
      <c r="H208" s="66"/>
      <c r="I208" s="66"/>
      <c r="K208" s="65"/>
      <c r="L208" s="65"/>
      <c r="M208" s="65"/>
      <c r="N208" s="65"/>
      <c r="O208" s="65"/>
    </row>
    <row r="209" spans="2:15" ht="15.75" customHeight="1">
      <c r="B209" s="65"/>
      <c r="C209" s="67"/>
      <c r="D209" s="67"/>
      <c r="E209" s="66"/>
      <c r="F209" s="66"/>
      <c r="G209" s="66"/>
      <c r="H209" s="66"/>
      <c r="I209" s="66"/>
      <c r="K209" s="65"/>
      <c r="L209" s="65"/>
      <c r="M209" s="65"/>
      <c r="N209" s="65"/>
      <c r="O209" s="65"/>
    </row>
    <row r="210" spans="2:15" ht="15.75" customHeight="1">
      <c r="B210" s="65"/>
      <c r="C210" s="67"/>
      <c r="D210" s="67"/>
      <c r="E210" s="66"/>
      <c r="F210" s="66"/>
      <c r="G210" s="66"/>
      <c r="H210" s="66"/>
      <c r="I210" s="66"/>
      <c r="K210" s="65"/>
      <c r="L210" s="65"/>
      <c r="M210" s="65"/>
      <c r="N210" s="65"/>
      <c r="O210" s="65"/>
    </row>
    <row r="211" spans="2:15" ht="15.75" customHeight="1">
      <c r="B211" s="65"/>
      <c r="C211" s="67"/>
      <c r="D211" s="67"/>
      <c r="E211" s="66"/>
      <c r="F211" s="66"/>
      <c r="G211" s="66"/>
      <c r="H211" s="66"/>
      <c r="I211" s="66"/>
      <c r="K211" s="65"/>
      <c r="L211" s="65"/>
      <c r="M211" s="65"/>
      <c r="N211" s="65"/>
      <c r="O211" s="65"/>
    </row>
    <row r="212" spans="2:15" ht="15.75" customHeight="1">
      <c r="B212" s="65"/>
      <c r="C212" s="67"/>
      <c r="D212" s="67"/>
      <c r="E212" s="66"/>
      <c r="F212" s="66"/>
      <c r="G212" s="66"/>
      <c r="H212" s="66"/>
      <c r="I212" s="66"/>
      <c r="K212" s="65"/>
      <c r="L212" s="65"/>
      <c r="M212" s="65"/>
      <c r="N212" s="65"/>
      <c r="O212" s="65"/>
    </row>
    <row r="213" spans="2:15" ht="15.75" customHeight="1">
      <c r="B213" s="65"/>
      <c r="C213" s="67"/>
      <c r="D213" s="67"/>
      <c r="E213" s="66"/>
      <c r="F213" s="66"/>
      <c r="G213" s="66"/>
      <c r="H213" s="66"/>
      <c r="I213" s="66"/>
      <c r="K213" s="65"/>
      <c r="L213" s="65"/>
      <c r="M213" s="65"/>
      <c r="N213" s="65"/>
      <c r="O213" s="65"/>
    </row>
    <row r="214" spans="2:15" ht="15.75" customHeight="1">
      <c r="B214" s="65"/>
      <c r="C214" s="67"/>
      <c r="D214" s="67"/>
      <c r="E214" s="66"/>
      <c r="F214" s="66"/>
      <c r="G214" s="66"/>
      <c r="H214" s="66"/>
      <c r="I214" s="66"/>
      <c r="K214" s="65"/>
      <c r="L214" s="65"/>
      <c r="M214" s="65"/>
      <c r="N214" s="65"/>
      <c r="O214" s="65"/>
    </row>
    <row r="215" spans="2:15" ht="15.75" customHeight="1">
      <c r="B215" s="65"/>
      <c r="C215" s="67"/>
      <c r="D215" s="67"/>
      <c r="E215" s="66"/>
      <c r="F215" s="66"/>
      <c r="G215" s="66"/>
      <c r="H215" s="66"/>
      <c r="I215" s="66"/>
      <c r="K215" s="65"/>
      <c r="L215" s="65"/>
      <c r="M215" s="65"/>
      <c r="N215" s="65"/>
      <c r="O215" s="65"/>
    </row>
    <row r="216" spans="2:15" ht="15.75" customHeight="1">
      <c r="B216" s="65"/>
      <c r="C216" s="67"/>
      <c r="D216" s="67"/>
      <c r="E216" s="66"/>
      <c r="F216" s="66"/>
      <c r="G216" s="66"/>
      <c r="H216" s="66"/>
      <c r="I216" s="66"/>
      <c r="K216" s="65"/>
      <c r="L216" s="65"/>
      <c r="M216" s="65"/>
      <c r="N216" s="65"/>
      <c r="O216" s="65"/>
    </row>
    <row r="217" spans="2:15" ht="15.75" customHeight="1">
      <c r="B217" s="65"/>
      <c r="C217" s="67"/>
      <c r="D217" s="67"/>
      <c r="E217" s="66"/>
      <c r="F217" s="66"/>
      <c r="G217" s="66"/>
      <c r="H217" s="66"/>
      <c r="I217" s="66"/>
      <c r="K217" s="65"/>
      <c r="L217" s="65"/>
      <c r="M217" s="65"/>
      <c r="N217" s="65"/>
      <c r="O217" s="65"/>
    </row>
    <row r="218" spans="2:15" ht="15.75" customHeight="1">
      <c r="B218" s="65"/>
      <c r="C218" s="67"/>
      <c r="D218" s="67"/>
      <c r="E218" s="66"/>
      <c r="F218" s="66"/>
      <c r="G218" s="66"/>
      <c r="H218" s="66"/>
      <c r="I218" s="66"/>
      <c r="K218" s="65"/>
      <c r="L218" s="65"/>
      <c r="M218" s="65"/>
      <c r="N218" s="65"/>
      <c r="O218" s="65"/>
    </row>
    <row r="219" spans="2:15" ht="15.75" customHeight="1">
      <c r="B219" s="65"/>
      <c r="C219" s="67"/>
      <c r="D219" s="67"/>
      <c r="E219" s="66"/>
      <c r="F219" s="66"/>
      <c r="G219" s="66"/>
      <c r="H219" s="66"/>
      <c r="I219" s="66"/>
      <c r="K219" s="65"/>
      <c r="L219" s="65"/>
      <c r="M219" s="65"/>
      <c r="N219" s="65"/>
      <c r="O219" s="65"/>
    </row>
    <row r="220" spans="2:15" ht="15.75" customHeight="1">
      <c r="B220" s="65"/>
      <c r="C220" s="67"/>
      <c r="D220" s="67"/>
      <c r="E220" s="66"/>
      <c r="F220" s="66"/>
      <c r="G220" s="66"/>
      <c r="H220" s="66"/>
      <c r="I220" s="66"/>
      <c r="K220" s="65"/>
      <c r="L220" s="65"/>
      <c r="M220" s="65"/>
      <c r="N220" s="65"/>
      <c r="O220" s="65"/>
    </row>
    <row r="221" spans="2:15" ht="15.75" customHeight="1">
      <c r="B221" s="65"/>
      <c r="C221" s="67"/>
      <c r="D221" s="67"/>
      <c r="E221" s="66"/>
      <c r="F221" s="66"/>
      <c r="G221" s="66"/>
      <c r="H221" s="66"/>
      <c r="I221" s="66"/>
      <c r="K221" s="65"/>
      <c r="L221" s="65"/>
      <c r="M221" s="65"/>
      <c r="N221" s="65"/>
      <c r="O221" s="65"/>
    </row>
    <row r="222" spans="2:15" ht="15.75" customHeight="1">
      <c r="B222" s="65"/>
      <c r="C222" s="67"/>
      <c r="D222" s="67"/>
      <c r="E222" s="66"/>
      <c r="F222" s="66"/>
      <c r="G222" s="66"/>
      <c r="H222" s="66"/>
      <c r="I222" s="66"/>
      <c r="K222" s="65"/>
      <c r="L222" s="65"/>
      <c r="M222" s="65"/>
      <c r="N222" s="65"/>
      <c r="O222" s="65"/>
    </row>
    <row r="223" spans="2:15" ht="15.75" customHeight="1">
      <c r="B223" s="65"/>
      <c r="C223" s="67"/>
      <c r="D223" s="67"/>
      <c r="E223" s="66"/>
      <c r="F223" s="66"/>
      <c r="G223" s="66"/>
      <c r="H223" s="66"/>
      <c r="I223" s="66"/>
      <c r="K223" s="65"/>
      <c r="L223" s="65"/>
      <c r="M223" s="65"/>
      <c r="N223" s="65"/>
      <c r="O223" s="65"/>
    </row>
    <row r="224" spans="2:15" ht="15.75" customHeight="1">
      <c r="B224" s="65"/>
      <c r="C224" s="67"/>
      <c r="D224" s="67"/>
      <c r="E224" s="66"/>
      <c r="F224" s="66"/>
      <c r="G224" s="66"/>
      <c r="H224" s="66"/>
      <c r="I224" s="66"/>
      <c r="K224" s="65"/>
      <c r="L224" s="65"/>
      <c r="M224" s="65"/>
      <c r="N224" s="65"/>
      <c r="O224" s="65"/>
    </row>
    <row r="225" spans="2:15" ht="15.75" customHeight="1">
      <c r="B225" s="65"/>
      <c r="C225" s="67"/>
      <c r="D225" s="67"/>
      <c r="E225" s="66"/>
      <c r="F225" s="66"/>
      <c r="G225" s="66"/>
      <c r="H225" s="66"/>
      <c r="I225" s="66"/>
      <c r="K225" s="65"/>
      <c r="L225" s="65"/>
      <c r="M225" s="65"/>
      <c r="N225" s="65"/>
      <c r="O225" s="65"/>
    </row>
    <row r="226" spans="2:15" ht="15.75" customHeight="1">
      <c r="B226" s="65"/>
      <c r="C226" s="67"/>
      <c r="D226" s="67"/>
      <c r="E226" s="66"/>
      <c r="F226" s="66"/>
      <c r="G226" s="66"/>
      <c r="H226" s="66"/>
      <c r="I226" s="66"/>
      <c r="K226" s="65"/>
      <c r="L226" s="65"/>
      <c r="M226" s="65"/>
      <c r="N226" s="65"/>
      <c r="O226" s="65"/>
    </row>
    <row r="227" spans="2:15" ht="15.75" customHeight="1">
      <c r="B227" s="65"/>
      <c r="C227" s="67"/>
      <c r="D227" s="67"/>
      <c r="E227" s="66"/>
      <c r="F227" s="66"/>
      <c r="G227" s="66"/>
      <c r="H227" s="66"/>
      <c r="I227" s="66"/>
      <c r="K227" s="65"/>
      <c r="L227" s="65"/>
      <c r="M227" s="65"/>
      <c r="N227" s="65"/>
      <c r="O227" s="65"/>
    </row>
    <row r="228" spans="2:15" ht="15.75" customHeight="1">
      <c r="B228" s="65"/>
      <c r="C228" s="67"/>
      <c r="D228" s="67"/>
      <c r="E228" s="66"/>
      <c r="F228" s="66"/>
      <c r="G228" s="66"/>
      <c r="H228" s="66"/>
      <c r="I228" s="66"/>
      <c r="K228" s="65"/>
      <c r="L228" s="65"/>
      <c r="M228" s="65"/>
      <c r="N228" s="65"/>
      <c r="O228" s="65"/>
    </row>
    <row r="229" spans="2:15" ht="15.75" customHeight="1">
      <c r="B229" s="65"/>
      <c r="C229" s="67"/>
      <c r="D229" s="67"/>
      <c r="E229" s="66"/>
      <c r="F229" s="66"/>
      <c r="G229" s="66"/>
      <c r="H229" s="66"/>
      <c r="I229" s="66"/>
      <c r="K229" s="65"/>
      <c r="L229" s="65"/>
      <c r="M229" s="65"/>
      <c r="N229" s="65"/>
      <c r="O229" s="65"/>
    </row>
    <row r="230" spans="2:15" ht="15.75" customHeight="1">
      <c r="B230" s="65"/>
      <c r="C230" s="67"/>
      <c r="D230" s="67"/>
      <c r="E230" s="66"/>
      <c r="F230" s="66"/>
      <c r="G230" s="66"/>
      <c r="H230" s="66"/>
      <c r="I230" s="66"/>
      <c r="K230" s="65"/>
      <c r="L230" s="65"/>
      <c r="M230" s="65"/>
      <c r="N230" s="65"/>
      <c r="O230" s="65"/>
    </row>
    <row r="231" spans="2:15" ht="15.75" customHeight="1">
      <c r="B231" s="65"/>
      <c r="C231" s="67"/>
      <c r="D231" s="67"/>
      <c r="E231" s="66"/>
      <c r="F231" s="66"/>
      <c r="G231" s="66"/>
      <c r="H231" s="66"/>
      <c r="I231" s="66"/>
      <c r="K231" s="65"/>
      <c r="L231" s="65"/>
      <c r="M231" s="65"/>
      <c r="N231" s="65"/>
      <c r="O231" s="65"/>
    </row>
    <row r="232" spans="2:15" ht="15.75" customHeight="1">
      <c r="B232" s="65"/>
      <c r="C232" s="67"/>
      <c r="D232" s="67"/>
      <c r="E232" s="66"/>
      <c r="F232" s="66"/>
      <c r="G232" s="66"/>
      <c r="H232" s="66"/>
      <c r="I232" s="66"/>
      <c r="K232" s="65"/>
      <c r="L232" s="65"/>
      <c r="M232" s="65"/>
      <c r="N232" s="65"/>
      <c r="O232" s="65"/>
    </row>
    <row r="233" spans="2:15" ht="15.75" customHeight="1">
      <c r="B233" s="65"/>
      <c r="C233" s="67"/>
      <c r="D233" s="67"/>
      <c r="E233" s="66"/>
      <c r="F233" s="66"/>
      <c r="G233" s="66"/>
      <c r="H233" s="66"/>
      <c r="I233" s="66"/>
      <c r="K233" s="65"/>
      <c r="L233" s="65"/>
      <c r="M233" s="65"/>
      <c r="N233" s="65"/>
      <c r="O233" s="65"/>
    </row>
    <row r="234" spans="2:15" ht="15.75" customHeight="1">
      <c r="B234" s="65"/>
      <c r="C234" s="67"/>
      <c r="D234" s="67"/>
      <c r="E234" s="66"/>
      <c r="F234" s="66"/>
      <c r="G234" s="66"/>
      <c r="H234" s="66"/>
      <c r="I234" s="66"/>
      <c r="K234" s="65"/>
      <c r="L234" s="65"/>
      <c r="M234" s="65"/>
      <c r="N234" s="65"/>
      <c r="O234" s="65"/>
    </row>
    <row r="235" spans="2:15" ht="15.75" customHeight="1">
      <c r="B235" s="65"/>
      <c r="C235" s="67"/>
      <c r="D235" s="67"/>
      <c r="E235" s="66"/>
      <c r="F235" s="66"/>
      <c r="G235" s="66"/>
      <c r="H235" s="66"/>
      <c r="I235" s="66"/>
      <c r="K235" s="65"/>
      <c r="L235" s="65"/>
      <c r="M235" s="65"/>
      <c r="N235" s="65"/>
      <c r="O235" s="65"/>
    </row>
    <row r="236" spans="2:15" ht="15.75" customHeight="1">
      <c r="B236" s="65"/>
      <c r="C236" s="67"/>
      <c r="D236" s="67"/>
      <c r="E236" s="66"/>
      <c r="F236" s="66"/>
      <c r="G236" s="66"/>
      <c r="H236" s="66"/>
      <c r="I236" s="66"/>
      <c r="K236" s="65"/>
      <c r="L236" s="65"/>
      <c r="M236" s="65"/>
      <c r="N236" s="65"/>
      <c r="O236" s="65"/>
    </row>
    <row r="237" spans="2:15" ht="15.75" customHeight="1">
      <c r="B237" s="65"/>
      <c r="C237" s="67"/>
      <c r="D237" s="67"/>
      <c r="E237" s="66"/>
      <c r="F237" s="66"/>
      <c r="G237" s="66"/>
      <c r="H237" s="66"/>
      <c r="I237" s="66"/>
      <c r="K237" s="65"/>
      <c r="L237" s="65"/>
      <c r="M237" s="65"/>
      <c r="N237" s="65"/>
      <c r="O237" s="65"/>
    </row>
    <row r="238" spans="2:15" ht="15.75" customHeight="1">
      <c r="B238" s="65"/>
      <c r="C238" s="67"/>
      <c r="D238" s="67"/>
      <c r="E238" s="66"/>
      <c r="F238" s="66"/>
      <c r="G238" s="66"/>
      <c r="H238" s="66"/>
      <c r="I238" s="66"/>
      <c r="K238" s="65"/>
      <c r="L238" s="65"/>
      <c r="M238" s="65"/>
      <c r="N238" s="65"/>
      <c r="O238" s="65"/>
    </row>
    <row r="239" spans="2:15" ht="15.75" customHeight="1">
      <c r="B239" s="65"/>
      <c r="C239" s="67"/>
      <c r="D239" s="67"/>
      <c r="E239" s="66"/>
      <c r="F239" s="66"/>
      <c r="G239" s="66"/>
      <c r="H239" s="66"/>
      <c r="I239" s="66"/>
      <c r="K239" s="65"/>
      <c r="L239" s="65"/>
      <c r="M239" s="65"/>
      <c r="N239" s="65"/>
      <c r="O239" s="65"/>
    </row>
    <row r="240" spans="2:15" ht="15.75" customHeight="1">
      <c r="B240" s="65"/>
      <c r="C240" s="67"/>
      <c r="D240" s="67"/>
      <c r="E240" s="66"/>
      <c r="F240" s="66"/>
      <c r="G240" s="66"/>
      <c r="H240" s="66"/>
      <c r="I240" s="66"/>
      <c r="K240" s="65"/>
      <c r="L240" s="65"/>
      <c r="M240" s="65"/>
      <c r="N240" s="65"/>
      <c r="O240" s="65"/>
    </row>
    <row r="241" spans="2:15" ht="15.75" customHeight="1">
      <c r="B241" s="65"/>
      <c r="C241" s="67"/>
      <c r="D241" s="67"/>
      <c r="E241" s="66"/>
      <c r="F241" s="66"/>
      <c r="G241" s="66"/>
      <c r="H241" s="66"/>
      <c r="I241" s="66"/>
      <c r="K241" s="65"/>
      <c r="L241" s="65"/>
      <c r="M241" s="65"/>
      <c r="N241" s="65"/>
      <c r="O241" s="65"/>
    </row>
    <row r="242" spans="2:15" ht="15.75" customHeight="1">
      <c r="B242" s="65"/>
      <c r="C242" s="67"/>
      <c r="D242" s="67"/>
      <c r="E242" s="66"/>
      <c r="F242" s="66"/>
      <c r="G242" s="66"/>
      <c r="H242" s="66"/>
      <c r="I242" s="66"/>
      <c r="K242" s="65"/>
      <c r="L242" s="65"/>
      <c r="M242" s="65"/>
      <c r="N242" s="65"/>
      <c r="O242" s="65"/>
    </row>
    <row r="243" spans="2:15" ht="15.75" customHeight="1">
      <c r="B243" s="65"/>
      <c r="C243" s="67"/>
      <c r="D243" s="67"/>
      <c r="E243" s="66"/>
      <c r="F243" s="66"/>
      <c r="G243" s="66"/>
      <c r="H243" s="66"/>
      <c r="I243" s="66"/>
      <c r="K243" s="65"/>
      <c r="L243" s="65"/>
      <c r="M243" s="65"/>
      <c r="N243" s="65"/>
      <c r="O243" s="65"/>
    </row>
    <row r="244" spans="2:15" ht="15.75" customHeight="1">
      <c r="B244" s="65"/>
      <c r="C244" s="67"/>
      <c r="D244" s="67"/>
      <c r="E244" s="66"/>
      <c r="F244" s="66"/>
      <c r="G244" s="66"/>
      <c r="H244" s="66"/>
      <c r="I244" s="66"/>
      <c r="K244" s="65"/>
      <c r="L244" s="65"/>
      <c r="M244" s="65"/>
      <c r="N244" s="65"/>
      <c r="O244" s="65"/>
    </row>
    <row r="245" spans="2:15" ht="15.75" customHeight="1">
      <c r="B245" s="65"/>
      <c r="C245" s="67"/>
      <c r="D245" s="67"/>
      <c r="E245" s="66"/>
      <c r="F245" s="66"/>
      <c r="G245" s="66"/>
      <c r="H245" s="66"/>
      <c r="I245" s="66"/>
      <c r="K245" s="65"/>
      <c r="L245" s="65"/>
      <c r="M245" s="65"/>
      <c r="N245" s="65"/>
      <c r="O245" s="65"/>
    </row>
    <row r="246" spans="2:15" ht="15.75" customHeight="1">
      <c r="B246" s="65"/>
      <c r="C246" s="67"/>
      <c r="D246" s="67"/>
      <c r="E246" s="66"/>
      <c r="F246" s="66"/>
      <c r="G246" s="66"/>
      <c r="H246" s="66"/>
      <c r="I246" s="66"/>
      <c r="K246" s="65"/>
      <c r="L246" s="65"/>
      <c r="M246" s="65"/>
      <c r="N246" s="65"/>
      <c r="O246" s="65"/>
    </row>
    <row r="247" spans="2:15" ht="15.75" customHeight="1">
      <c r="B247" s="65"/>
      <c r="C247" s="67"/>
      <c r="D247" s="67"/>
      <c r="E247" s="66"/>
      <c r="F247" s="66"/>
      <c r="G247" s="66"/>
      <c r="H247" s="66"/>
      <c r="I247" s="66"/>
      <c r="K247" s="65"/>
      <c r="L247" s="65"/>
      <c r="M247" s="65"/>
      <c r="N247" s="65"/>
      <c r="O247" s="65"/>
    </row>
    <row r="248" spans="2:15" ht="15.75" customHeight="1">
      <c r="B248" s="65"/>
      <c r="C248" s="67"/>
      <c r="D248" s="67"/>
      <c r="E248" s="66"/>
      <c r="F248" s="66"/>
      <c r="G248" s="66"/>
      <c r="H248" s="66"/>
      <c r="I248" s="66"/>
      <c r="K248" s="65"/>
      <c r="L248" s="65"/>
      <c r="M248" s="65"/>
      <c r="N248" s="65"/>
      <c r="O248" s="65"/>
    </row>
    <row r="249" spans="2:15" ht="15.75" customHeight="1">
      <c r="B249" s="65"/>
      <c r="C249" s="67"/>
      <c r="D249" s="67"/>
      <c r="E249" s="66"/>
      <c r="F249" s="66"/>
      <c r="G249" s="66"/>
      <c r="H249" s="66"/>
      <c r="I249" s="66"/>
      <c r="K249" s="65"/>
      <c r="L249" s="65"/>
      <c r="M249" s="65"/>
      <c r="N249" s="65"/>
      <c r="O249" s="65"/>
    </row>
    <row r="250" spans="2:15" ht="15.75" customHeight="1">
      <c r="B250" s="65"/>
      <c r="C250" s="67"/>
      <c r="D250" s="67"/>
      <c r="E250" s="66"/>
      <c r="F250" s="66"/>
      <c r="G250" s="66"/>
      <c r="H250" s="66"/>
      <c r="I250" s="66"/>
      <c r="K250" s="65"/>
      <c r="L250" s="65"/>
      <c r="M250" s="65"/>
      <c r="N250" s="65"/>
      <c r="O250" s="65"/>
    </row>
    <row r="251" spans="2:15" ht="15.75" customHeight="1">
      <c r="B251" s="65"/>
      <c r="C251" s="67"/>
      <c r="D251" s="67"/>
      <c r="E251" s="66"/>
      <c r="F251" s="66"/>
      <c r="G251" s="66"/>
      <c r="H251" s="66"/>
      <c r="I251" s="66"/>
      <c r="K251" s="65"/>
      <c r="L251" s="65"/>
      <c r="M251" s="65"/>
      <c r="N251" s="65"/>
      <c r="O251" s="65"/>
    </row>
    <row r="252" spans="2:15" ht="15.75" customHeight="1">
      <c r="B252" s="65"/>
      <c r="C252" s="67"/>
      <c r="D252" s="67"/>
      <c r="E252" s="66"/>
      <c r="F252" s="66"/>
      <c r="G252" s="66"/>
      <c r="H252" s="66"/>
      <c r="I252" s="66"/>
      <c r="K252" s="65"/>
      <c r="L252" s="65"/>
      <c r="M252" s="65"/>
      <c r="N252" s="65"/>
      <c r="O252" s="65"/>
    </row>
    <row r="253" spans="2:15" ht="15.75" customHeight="1">
      <c r="B253" s="65"/>
      <c r="C253" s="67"/>
      <c r="D253" s="67"/>
      <c r="E253" s="66"/>
      <c r="F253" s="66"/>
      <c r="G253" s="66"/>
      <c r="H253" s="66"/>
      <c r="I253" s="66"/>
      <c r="K253" s="65"/>
      <c r="L253" s="65"/>
      <c r="M253" s="65"/>
      <c r="N253" s="65"/>
      <c r="O253" s="65"/>
    </row>
    <row r="254" spans="2:15" ht="15.75" customHeight="1">
      <c r="B254" s="65"/>
      <c r="C254" s="67"/>
      <c r="D254" s="67"/>
      <c r="E254" s="66"/>
      <c r="F254" s="66"/>
      <c r="G254" s="66"/>
      <c r="H254" s="66"/>
      <c r="I254" s="66"/>
      <c r="K254" s="65"/>
      <c r="L254" s="65"/>
      <c r="M254" s="65"/>
      <c r="N254" s="65"/>
      <c r="O254" s="65"/>
    </row>
    <row r="255" spans="2:15" ht="15.75" customHeight="1">
      <c r="B255" s="65"/>
      <c r="C255" s="67"/>
      <c r="D255" s="67"/>
      <c r="E255" s="66"/>
      <c r="F255" s="66"/>
      <c r="G255" s="66"/>
      <c r="H255" s="66"/>
      <c r="I255" s="66"/>
      <c r="K255" s="65"/>
      <c r="L255" s="65"/>
      <c r="M255" s="65"/>
      <c r="N255" s="65"/>
      <c r="O255" s="65"/>
    </row>
    <row r="256" spans="2:15" ht="15.75" customHeight="1">
      <c r="B256" s="65"/>
      <c r="C256" s="67"/>
      <c r="D256" s="67"/>
      <c r="E256" s="66"/>
      <c r="F256" s="66"/>
      <c r="G256" s="66"/>
      <c r="H256" s="66"/>
      <c r="I256" s="66"/>
      <c r="K256" s="65"/>
      <c r="L256" s="65"/>
      <c r="M256" s="65"/>
      <c r="N256" s="65"/>
      <c r="O256" s="65"/>
    </row>
    <row r="257" spans="2:15" ht="15.75" customHeight="1">
      <c r="B257" s="65"/>
      <c r="C257" s="67"/>
      <c r="D257" s="67"/>
      <c r="E257" s="66"/>
      <c r="F257" s="66"/>
      <c r="G257" s="66"/>
      <c r="H257" s="66"/>
      <c r="I257" s="66"/>
      <c r="K257" s="65"/>
      <c r="L257" s="65"/>
      <c r="M257" s="65"/>
      <c r="N257" s="65"/>
      <c r="O257" s="65"/>
    </row>
    <row r="258" spans="2:15" ht="15.75" customHeight="1">
      <c r="B258" s="65"/>
      <c r="C258" s="67"/>
      <c r="D258" s="67"/>
      <c r="E258" s="66"/>
      <c r="F258" s="66"/>
      <c r="G258" s="66"/>
      <c r="H258" s="66"/>
      <c r="I258" s="66"/>
      <c r="K258" s="65"/>
      <c r="L258" s="65"/>
      <c r="M258" s="65"/>
      <c r="N258" s="65"/>
      <c r="O258" s="65"/>
    </row>
    <row r="259" spans="2:15" ht="15.75" customHeight="1">
      <c r="B259" s="65"/>
      <c r="C259" s="67"/>
      <c r="D259" s="67"/>
      <c r="E259" s="66"/>
      <c r="F259" s="66"/>
      <c r="G259" s="66"/>
      <c r="H259" s="66"/>
      <c r="I259" s="66"/>
      <c r="K259" s="65"/>
      <c r="L259" s="65"/>
      <c r="M259" s="65"/>
      <c r="N259" s="65"/>
      <c r="O259" s="65"/>
    </row>
    <row r="260" spans="2:15" ht="15.75" customHeight="1">
      <c r="B260" s="65"/>
      <c r="C260" s="67"/>
      <c r="D260" s="67"/>
      <c r="E260" s="66"/>
      <c r="F260" s="66"/>
      <c r="G260" s="66"/>
      <c r="H260" s="66"/>
      <c r="I260" s="66"/>
      <c r="K260" s="65"/>
      <c r="L260" s="65"/>
      <c r="M260" s="65"/>
      <c r="N260" s="65"/>
      <c r="O260" s="65"/>
    </row>
    <row r="261" spans="2:15" ht="15.75" customHeight="1">
      <c r="B261" s="65"/>
      <c r="C261" s="67"/>
      <c r="D261" s="67"/>
      <c r="E261" s="66"/>
      <c r="F261" s="66"/>
      <c r="G261" s="66"/>
      <c r="H261" s="66"/>
      <c r="I261" s="66"/>
      <c r="K261" s="65"/>
      <c r="L261" s="65"/>
      <c r="M261" s="65"/>
      <c r="N261" s="65"/>
      <c r="O261" s="65"/>
    </row>
    <row r="262" spans="2:15" ht="15.75" customHeight="1">
      <c r="B262" s="65"/>
      <c r="C262" s="67"/>
      <c r="D262" s="67"/>
      <c r="E262" s="66"/>
      <c r="F262" s="66"/>
      <c r="G262" s="66"/>
      <c r="H262" s="66"/>
      <c r="I262" s="66"/>
      <c r="K262" s="65"/>
      <c r="L262" s="65"/>
      <c r="M262" s="65"/>
      <c r="N262" s="65"/>
      <c r="O262" s="65"/>
    </row>
    <row r="263" spans="2:15" ht="15.75" customHeight="1">
      <c r="B263" s="65"/>
      <c r="C263" s="67"/>
      <c r="D263" s="67"/>
      <c r="E263" s="66"/>
      <c r="F263" s="66"/>
      <c r="G263" s="66"/>
      <c r="H263" s="66"/>
      <c r="I263" s="66"/>
      <c r="K263" s="65"/>
      <c r="L263" s="65"/>
      <c r="M263" s="65"/>
      <c r="N263" s="65"/>
      <c r="O263" s="65"/>
    </row>
    <row r="264" spans="2:15" ht="15.75" customHeight="1">
      <c r="B264" s="65"/>
      <c r="C264" s="67"/>
      <c r="D264" s="67"/>
      <c r="E264" s="66"/>
      <c r="F264" s="66"/>
      <c r="G264" s="66"/>
      <c r="H264" s="66"/>
      <c r="I264" s="66"/>
      <c r="K264" s="65"/>
      <c r="L264" s="65"/>
      <c r="M264" s="65"/>
      <c r="N264" s="65"/>
      <c r="O264" s="65"/>
    </row>
    <row r="265" spans="2:15" ht="15.75" customHeight="1">
      <c r="B265" s="65"/>
      <c r="C265" s="67"/>
      <c r="D265" s="67"/>
      <c r="E265" s="66"/>
      <c r="F265" s="66"/>
      <c r="G265" s="66"/>
      <c r="H265" s="66"/>
      <c r="I265" s="66"/>
      <c r="K265" s="65"/>
      <c r="L265" s="65"/>
      <c r="M265" s="65"/>
      <c r="N265" s="65"/>
      <c r="O265" s="65"/>
    </row>
    <row r="266" spans="2:15" ht="15.75" customHeight="1">
      <c r="B266" s="65"/>
      <c r="C266" s="67"/>
      <c r="D266" s="67"/>
      <c r="E266" s="66"/>
      <c r="F266" s="66"/>
      <c r="G266" s="66"/>
      <c r="H266" s="66"/>
      <c r="I266" s="66"/>
      <c r="K266" s="65"/>
      <c r="L266" s="65"/>
      <c r="M266" s="65"/>
      <c r="N266" s="65"/>
      <c r="O266" s="65"/>
    </row>
    <row r="267" spans="2:15" ht="15.75" customHeight="1">
      <c r="B267" s="65"/>
      <c r="C267" s="67"/>
      <c r="D267" s="67"/>
      <c r="E267" s="66"/>
      <c r="F267" s="66"/>
      <c r="G267" s="66"/>
      <c r="H267" s="66"/>
      <c r="I267" s="66"/>
      <c r="K267" s="65"/>
      <c r="L267" s="65"/>
      <c r="M267" s="65"/>
      <c r="N267" s="65"/>
      <c r="O267" s="65"/>
    </row>
    <row r="268" spans="2:15" ht="15.75" customHeight="1">
      <c r="B268" s="65"/>
      <c r="C268" s="67"/>
      <c r="D268" s="67"/>
      <c r="E268" s="66"/>
      <c r="F268" s="66"/>
      <c r="G268" s="66"/>
      <c r="H268" s="66"/>
      <c r="I268" s="66"/>
      <c r="K268" s="65"/>
      <c r="L268" s="65"/>
      <c r="M268" s="65"/>
      <c r="N268" s="65"/>
      <c r="O268" s="65"/>
    </row>
    <row r="269" spans="2:15" ht="15.75" customHeight="1">
      <c r="B269" s="65"/>
      <c r="C269" s="67"/>
      <c r="D269" s="67"/>
      <c r="E269" s="66"/>
      <c r="F269" s="66"/>
      <c r="G269" s="66"/>
      <c r="H269" s="66"/>
      <c r="I269" s="66"/>
      <c r="K269" s="65"/>
      <c r="L269" s="65"/>
      <c r="M269" s="65"/>
      <c r="N269" s="65"/>
      <c r="O269" s="65"/>
    </row>
    <row r="270" spans="2:15" ht="15.75" customHeight="1">
      <c r="B270" s="65"/>
      <c r="C270" s="67"/>
      <c r="D270" s="67"/>
      <c r="E270" s="66"/>
      <c r="F270" s="66"/>
      <c r="G270" s="66"/>
      <c r="H270" s="66"/>
      <c r="I270" s="66"/>
      <c r="K270" s="65"/>
      <c r="L270" s="65"/>
      <c r="M270" s="65"/>
      <c r="N270" s="65"/>
      <c r="O270" s="65"/>
    </row>
    <row r="271" spans="2:15" ht="15.75" customHeight="1">
      <c r="B271" s="65"/>
      <c r="C271" s="67"/>
      <c r="D271" s="67"/>
      <c r="E271" s="66"/>
      <c r="F271" s="66"/>
      <c r="G271" s="66"/>
      <c r="H271" s="66"/>
      <c r="I271" s="66"/>
      <c r="K271" s="65"/>
      <c r="L271" s="65"/>
      <c r="M271" s="65"/>
      <c r="N271" s="65"/>
      <c r="O271" s="65"/>
    </row>
    <row r="272" spans="2:15" ht="15.75" customHeight="1">
      <c r="B272" s="65"/>
      <c r="C272" s="67"/>
      <c r="D272" s="67"/>
      <c r="E272" s="66"/>
      <c r="F272" s="66"/>
      <c r="G272" s="66"/>
      <c r="H272" s="66"/>
      <c r="I272" s="66"/>
      <c r="K272" s="65"/>
      <c r="L272" s="65"/>
      <c r="M272" s="65"/>
      <c r="N272" s="65"/>
      <c r="O272" s="65"/>
    </row>
    <row r="273" spans="2:15" ht="15.75" customHeight="1">
      <c r="B273" s="65"/>
      <c r="C273" s="67"/>
      <c r="D273" s="67"/>
      <c r="E273" s="66"/>
      <c r="F273" s="66"/>
      <c r="G273" s="66"/>
      <c r="H273" s="66"/>
      <c r="I273" s="66"/>
      <c r="K273" s="65"/>
      <c r="L273" s="65"/>
      <c r="M273" s="65"/>
      <c r="N273" s="65"/>
      <c r="O273" s="65"/>
    </row>
    <row r="274" spans="2:15" ht="15.75" customHeight="1">
      <c r="B274" s="65"/>
      <c r="C274" s="67"/>
      <c r="D274" s="67"/>
      <c r="E274" s="66"/>
      <c r="F274" s="66"/>
      <c r="G274" s="66"/>
      <c r="H274" s="66"/>
      <c r="I274" s="66"/>
      <c r="K274" s="65"/>
      <c r="L274" s="65"/>
      <c r="M274" s="65"/>
      <c r="N274" s="65"/>
      <c r="O274" s="65"/>
    </row>
    <row r="275" spans="2:15" ht="15.75" customHeight="1">
      <c r="B275" s="65"/>
      <c r="C275" s="67"/>
      <c r="D275" s="67"/>
      <c r="E275" s="66"/>
      <c r="F275" s="66"/>
      <c r="G275" s="66"/>
      <c r="H275" s="66"/>
      <c r="I275" s="66"/>
      <c r="K275" s="65"/>
      <c r="L275" s="65"/>
      <c r="M275" s="65"/>
      <c r="N275" s="65"/>
      <c r="O275" s="65"/>
    </row>
    <row r="276" spans="2:15" ht="15.75" customHeight="1">
      <c r="B276" s="65"/>
      <c r="C276" s="67"/>
      <c r="D276" s="67"/>
      <c r="E276" s="66"/>
      <c r="F276" s="66"/>
      <c r="G276" s="66"/>
      <c r="H276" s="66"/>
      <c r="I276" s="66"/>
      <c r="K276" s="65"/>
      <c r="L276" s="65"/>
      <c r="M276" s="65"/>
      <c r="N276" s="65"/>
      <c r="O276" s="65"/>
    </row>
    <row r="277" spans="2:15" ht="15.75" customHeight="1">
      <c r="B277" s="65"/>
      <c r="C277" s="67"/>
      <c r="D277" s="67"/>
      <c r="E277" s="66"/>
      <c r="F277" s="66"/>
      <c r="G277" s="66"/>
      <c r="H277" s="66"/>
      <c r="I277" s="66"/>
      <c r="K277" s="65"/>
      <c r="L277" s="65"/>
      <c r="M277" s="65"/>
      <c r="N277" s="65"/>
      <c r="O277" s="65"/>
    </row>
    <row r="278" spans="2:15" ht="15.75" customHeight="1">
      <c r="B278" s="65"/>
      <c r="C278" s="67"/>
      <c r="D278" s="67"/>
      <c r="E278" s="66"/>
      <c r="F278" s="66"/>
      <c r="G278" s="66"/>
      <c r="H278" s="66"/>
      <c r="I278" s="66"/>
      <c r="K278" s="65"/>
      <c r="L278" s="65"/>
      <c r="M278" s="65"/>
      <c r="N278" s="65"/>
      <c r="O278" s="65"/>
    </row>
    <row r="279" spans="2:15" ht="15.75" customHeight="1">
      <c r="B279" s="65"/>
      <c r="C279" s="67"/>
      <c r="D279" s="67"/>
      <c r="E279" s="66"/>
      <c r="F279" s="66"/>
      <c r="G279" s="66"/>
      <c r="H279" s="66"/>
      <c r="I279" s="66"/>
      <c r="K279" s="65"/>
      <c r="L279" s="65"/>
      <c r="M279" s="65"/>
      <c r="N279" s="65"/>
      <c r="O279" s="65"/>
    </row>
    <row r="280" spans="2:15" ht="15.75" customHeight="1">
      <c r="B280" s="65"/>
      <c r="C280" s="67"/>
      <c r="D280" s="67"/>
      <c r="E280" s="66"/>
      <c r="F280" s="66"/>
      <c r="G280" s="66"/>
      <c r="H280" s="66"/>
      <c r="I280" s="66"/>
      <c r="K280" s="65"/>
      <c r="L280" s="65"/>
      <c r="M280" s="65"/>
      <c r="N280" s="65"/>
      <c r="O280" s="65"/>
    </row>
    <row r="281" spans="2:15" ht="15.75" customHeight="1">
      <c r="B281" s="65"/>
      <c r="C281" s="67"/>
      <c r="D281" s="67"/>
      <c r="E281" s="66"/>
      <c r="F281" s="66"/>
      <c r="G281" s="66"/>
      <c r="H281" s="66"/>
      <c r="I281" s="66"/>
      <c r="K281" s="65"/>
      <c r="L281" s="65"/>
      <c r="M281" s="65"/>
      <c r="N281" s="65"/>
      <c r="O281" s="65"/>
    </row>
    <row r="282" spans="2:15" ht="15.75" customHeight="1">
      <c r="B282" s="65"/>
      <c r="C282" s="67"/>
      <c r="D282" s="67"/>
      <c r="E282" s="66"/>
      <c r="F282" s="66"/>
      <c r="G282" s="66"/>
      <c r="H282" s="66"/>
      <c r="I282" s="66"/>
      <c r="K282" s="65"/>
      <c r="L282" s="65"/>
      <c r="M282" s="65"/>
      <c r="N282" s="65"/>
      <c r="O282" s="65"/>
    </row>
    <row r="283" spans="2:15" ht="15.75" customHeight="1">
      <c r="B283" s="65"/>
      <c r="C283" s="67"/>
      <c r="D283" s="67"/>
      <c r="E283" s="66"/>
      <c r="F283" s="66"/>
      <c r="G283" s="66"/>
      <c r="H283" s="66"/>
      <c r="I283" s="66"/>
      <c r="K283" s="65"/>
      <c r="L283" s="65"/>
      <c r="M283" s="65"/>
      <c r="N283" s="65"/>
      <c r="O283" s="65"/>
    </row>
    <row r="284" spans="2:15" ht="15.75" customHeight="1">
      <c r="B284" s="65"/>
      <c r="C284" s="67"/>
      <c r="D284" s="67"/>
      <c r="E284" s="66"/>
      <c r="F284" s="66"/>
      <c r="G284" s="66"/>
      <c r="H284" s="66"/>
      <c r="I284" s="66"/>
      <c r="K284" s="65"/>
      <c r="L284" s="65"/>
      <c r="M284" s="65"/>
      <c r="N284" s="65"/>
      <c r="O284" s="65"/>
    </row>
    <row r="285" spans="2:15" ht="15.75" customHeight="1">
      <c r="B285" s="65"/>
      <c r="C285" s="67"/>
      <c r="D285" s="67"/>
      <c r="E285" s="66"/>
      <c r="F285" s="66"/>
      <c r="G285" s="66"/>
      <c r="H285" s="66"/>
      <c r="I285" s="66"/>
      <c r="K285" s="65"/>
      <c r="L285" s="65"/>
      <c r="M285" s="65"/>
      <c r="N285" s="65"/>
      <c r="O285" s="65"/>
    </row>
    <row r="286" spans="2:15" ht="15.75" customHeight="1">
      <c r="B286" s="65"/>
      <c r="C286" s="67"/>
      <c r="D286" s="67"/>
      <c r="E286" s="66"/>
      <c r="F286" s="66"/>
      <c r="G286" s="66"/>
      <c r="H286" s="66"/>
      <c r="I286" s="66"/>
      <c r="K286" s="65"/>
      <c r="L286" s="65"/>
      <c r="M286" s="65"/>
      <c r="N286" s="65"/>
      <c r="O286" s="65"/>
    </row>
    <row r="287" spans="2:15" ht="15.75" customHeight="1">
      <c r="B287" s="65"/>
      <c r="C287" s="67"/>
      <c r="D287" s="67"/>
      <c r="E287" s="66"/>
      <c r="F287" s="66"/>
      <c r="G287" s="66"/>
      <c r="H287" s="66"/>
      <c r="I287" s="66"/>
      <c r="K287" s="65"/>
      <c r="L287" s="65"/>
      <c r="M287" s="65"/>
      <c r="N287" s="65"/>
      <c r="O287" s="65"/>
    </row>
    <row r="288" spans="2:15" ht="15.75" customHeight="1">
      <c r="B288" s="65"/>
      <c r="C288" s="67"/>
      <c r="D288" s="67"/>
      <c r="E288" s="66"/>
      <c r="F288" s="66"/>
      <c r="G288" s="66"/>
      <c r="H288" s="66"/>
      <c r="I288" s="66"/>
      <c r="K288" s="65"/>
      <c r="L288" s="65"/>
      <c r="M288" s="65"/>
      <c r="N288" s="65"/>
      <c r="O288" s="65"/>
    </row>
    <row r="289" spans="2:15" ht="15.75" customHeight="1">
      <c r="B289" s="65"/>
      <c r="C289" s="67"/>
      <c r="D289" s="67"/>
      <c r="E289" s="66"/>
      <c r="F289" s="66"/>
      <c r="G289" s="66"/>
      <c r="H289" s="66"/>
      <c r="I289" s="66"/>
      <c r="K289" s="65"/>
      <c r="L289" s="65"/>
      <c r="M289" s="65"/>
      <c r="N289" s="65"/>
      <c r="O289" s="65"/>
    </row>
    <row r="290" spans="2:15" ht="15.75" customHeight="1">
      <c r="B290" s="65"/>
      <c r="C290" s="67"/>
      <c r="D290" s="67"/>
      <c r="E290" s="66"/>
      <c r="F290" s="66"/>
      <c r="G290" s="66"/>
      <c r="H290" s="66"/>
      <c r="I290" s="66"/>
      <c r="K290" s="65"/>
      <c r="L290" s="65"/>
      <c r="M290" s="65"/>
      <c r="N290" s="65"/>
      <c r="O290" s="65"/>
    </row>
    <row r="291" spans="2:15" ht="15.75" customHeight="1">
      <c r="B291" s="65"/>
      <c r="C291" s="67"/>
      <c r="D291" s="67"/>
      <c r="E291" s="66"/>
      <c r="F291" s="66"/>
      <c r="G291" s="66"/>
      <c r="H291" s="66"/>
      <c r="I291" s="66"/>
      <c r="K291" s="65"/>
      <c r="L291" s="65"/>
      <c r="M291" s="65"/>
      <c r="N291" s="65"/>
      <c r="O291" s="65"/>
    </row>
    <row r="292" spans="2:15" ht="15.75" customHeight="1">
      <c r="B292" s="65"/>
      <c r="C292" s="67"/>
      <c r="D292" s="67"/>
      <c r="E292" s="66"/>
      <c r="F292" s="66"/>
      <c r="G292" s="66"/>
      <c r="H292" s="66"/>
      <c r="I292" s="66"/>
      <c r="K292" s="65"/>
      <c r="L292" s="65"/>
      <c r="M292" s="65"/>
      <c r="N292" s="65"/>
      <c r="O292" s="65"/>
    </row>
    <row r="293" spans="2:15" ht="15.75" customHeight="1">
      <c r="B293" s="65"/>
      <c r="C293" s="67"/>
      <c r="D293" s="67"/>
      <c r="E293" s="66"/>
      <c r="F293" s="66"/>
      <c r="G293" s="66"/>
      <c r="H293" s="66"/>
      <c r="I293" s="66"/>
      <c r="K293" s="65"/>
      <c r="L293" s="65"/>
      <c r="M293" s="65"/>
      <c r="N293" s="65"/>
      <c r="O293" s="65"/>
    </row>
    <row r="294" spans="2:15" ht="15.75" customHeight="1">
      <c r="B294" s="65"/>
      <c r="C294" s="67"/>
      <c r="D294" s="67"/>
      <c r="E294" s="66"/>
      <c r="F294" s="66"/>
      <c r="G294" s="66"/>
      <c r="H294" s="66"/>
      <c r="I294" s="66"/>
      <c r="K294" s="65"/>
      <c r="L294" s="65"/>
      <c r="M294" s="65"/>
      <c r="N294" s="65"/>
      <c r="O294" s="65"/>
    </row>
    <row r="295" spans="2:15" ht="15.75" customHeight="1">
      <c r="B295" s="65"/>
      <c r="C295" s="67"/>
      <c r="D295" s="67"/>
      <c r="E295" s="66"/>
      <c r="F295" s="66"/>
      <c r="G295" s="66"/>
      <c r="H295" s="66"/>
      <c r="I295" s="66"/>
      <c r="K295" s="65"/>
      <c r="L295" s="65"/>
      <c r="M295" s="65"/>
      <c r="N295" s="65"/>
      <c r="O295" s="65"/>
    </row>
    <row r="296" spans="2:15" ht="15.75" customHeight="1">
      <c r="B296" s="65"/>
      <c r="C296" s="67"/>
      <c r="D296" s="67"/>
      <c r="E296" s="66"/>
      <c r="F296" s="66"/>
      <c r="G296" s="66"/>
      <c r="H296" s="66"/>
      <c r="I296" s="66"/>
      <c r="K296" s="65"/>
      <c r="L296" s="65"/>
      <c r="M296" s="65"/>
      <c r="N296" s="65"/>
      <c r="O296" s="65"/>
    </row>
    <row r="297" spans="2:15" ht="15.75" customHeight="1">
      <c r="B297" s="65"/>
      <c r="C297" s="67"/>
      <c r="D297" s="67"/>
      <c r="E297" s="66"/>
      <c r="F297" s="66"/>
      <c r="G297" s="66"/>
      <c r="H297" s="66"/>
      <c r="I297" s="66"/>
      <c r="K297" s="65"/>
      <c r="L297" s="65"/>
      <c r="M297" s="65"/>
      <c r="N297" s="65"/>
      <c r="O297" s="65"/>
    </row>
    <row r="298" spans="2:15" ht="15.75" customHeight="1">
      <c r="B298" s="65"/>
      <c r="C298" s="67"/>
      <c r="D298" s="67"/>
      <c r="E298" s="66"/>
      <c r="F298" s="66"/>
      <c r="G298" s="66"/>
      <c r="H298" s="66"/>
      <c r="I298" s="66"/>
      <c r="K298" s="65"/>
      <c r="L298" s="65"/>
      <c r="M298" s="65"/>
      <c r="N298" s="65"/>
      <c r="O298" s="65"/>
    </row>
    <row r="299" spans="2:15" ht="15.75" customHeight="1">
      <c r="B299" s="65"/>
      <c r="C299" s="67"/>
      <c r="D299" s="67"/>
      <c r="E299" s="66"/>
      <c r="F299" s="66"/>
      <c r="G299" s="66"/>
      <c r="H299" s="66"/>
      <c r="I299" s="66"/>
      <c r="K299" s="65"/>
      <c r="L299" s="65"/>
      <c r="M299" s="65"/>
      <c r="N299" s="65"/>
      <c r="O299" s="65"/>
    </row>
    <row r="300" spans="2:15" ht="15.75" customHeight="1">
      <c r="B300" s="65"/>
      <c r="C300" s="67"/>
      <c r="D300" s="67"/>
      <c r="E300" s="66"/>
      <c r="F300" s="66"/>
      <c r="G300" s="66"/>
      <c r="H300" s="66"/>
      <c r="I300" s="66"/>
      <c r="K300" s="65"/>
      <c r="L300" s="65"/>
      <c r="M300" s="65"/>
      <c r="N300" s="65"/>
      <c r="O300" s="65"/>
    </row>
    <row r="301" spans="2:15" ht="15.75" customHeight="1">
      <c r="B301" s="65"/>
      <c r="C301" s="67"/>
      <c r="D301" s="67"/>
      <c r="E301" s="66"/>
      <c r="F301" s="66"/>
      <c r="G301" s="66"/>
      <c r="H301" s="66"/>
      <c r="I301" s="66"/>
      <c r="K301" s="65"/>
      <c r="L301" s="65"/>
      <c r="M301" s="65"/>
      <c r="N301" s="65"/>
      <c r="O301" s="65"/>
    </row>
    <row r="302" spans="2:15" ht="15.75" customHeight="1">
      <c r="B302" s="65"/>
      <c r="C302" s="67"/>
      <c r="D302" s="67"/>
      <c r="E302" s="66"/>
      <c r="F302" s="66"/>
      <c r="G302" s="66"/>
      <c r="H302" s="66"/>
      <c r="I302" s="66"/>
      <c r="K302" s="65"/>
      <c r="L302" s="65"/>
      <c r="M302" s="65"/>
      <c r="N302" s="65"/>
      <c r="O302" s="65"/>
    </row>
    <row r="303" spans="2:15" ht="15.75" customHeight="1">
      <c r="B303" s="65"/>
      <c r="C303" s="67"/>
      <c r="D303" s="67"/>
      <c r="E303" s="66"/>
      <c r="F303" s="66"/>
      <c r="G303" s="66"/>
      <c r="H303" s="66"/>
      <c r="I303" s="66"/>
      <c r="K303" s="65"/>
      <c r="L303" s="65"/>
      <c r="M303" s="65"/>
      <c r="N303" s="65"/>
      <c r="O303" s="65"/>
    </row>
    <row r="304" spans="2:15" ht="15.75" customHeight="1">
      <c r="B304" s="65"/>
      <c r="C304" s="67"/>
      <c r="D304" s="67"/>
      <c r="E304" s="66"/>
      <c r="F304" s="66"/>
      <c r="G304" s="66"/>
      <c r="H304" s="66"/>
      <c r="I304" s="66"/>
      <c r="K304" s="65"/>
      <c r="L304" s="65"/>
      <c r="M304" s="65"/>
      <c r="N304" s="65"/>
      <c r="O304" s="65"/>
    </row>
    <row r="305" spans="2:15" ht="15.75" customHeight="1">
      <c r="B305" s="65"/>
      <c r="C305" s="67"/>
      <c r="D305" s="67"/>
      <c r="E305" s="66"/>
      <c r="F305" s="66"/>
      <c r="G305" s="66"/>
      <c r="H305" s="66"/>
      <c r="I305" s="66"/>
      <c r="K305" s="65"/>
      <c r="L305" s="65"/>
      <c r="M305" s="65"/>
      <c r="N305" s="65"/>
      <c r="O305" s="65"/>
    </row>
    <row r="306" spans="2:15" ht="15.75" customHeight="1">
      <c r="B306" s="65"/>
      <c r="C306" s="67"/>
      <c r="D306" s="67"/>
      <c r="E306" s="66"/>
      <c r="F306" s="66"/>
      <c r="G306" s="66"/>
      <c r="H306" s="66"/>
      <c r="I306" s="66"/>
      <c r="K306" s="65"/>
      <c r="L306" s="65"/>
      <c r="M306" s="65"/>
      <c r="N306" s="65"/>
      <c r="O306" s="65"/>
    </row>
    <row r="307" spans="2:15" ht="15.75" customHeight="1">
      <c r="B307" s="65"/>
      <c r="C307" s="67"/>
      <c r="D307" s="67"/>
      <c r="E307" s="66"/>
      <c r="F307" s="66"/>
      <c r="G307" s="66"/>
      <c r="H307" s="66"/>
      <c r="I307" s="66"/>
      <c r="K307" s="65"/>
      <c r="L307" s="65"/>
      <c r="M307" s="65"/>
      <c r="N307" s="65"/>
      <c r="O307" s="65"/>
    </row>
    <row r="308" spans="2:15" ht="15.75" customHeight="1">
      <c r="B308" s="65"/>
      <c r="C308" s="67"/>
      <c r="D308" s="67"/>
      <c r="E308" s="66"/>
      <c r="F308" s="66"/>
      <c r="G308" s="66"/>
      <c r="H308" s="66"/>
      <c r="I308" s="66"/>
      <c r="K308" s="65"/>
      <c r="L308" s="65"/>
      <c r="M308" s="65"/>
      <c r="N308" s="65"/>
      <c r="O308" s="65"/>
    </row>
    <row r="309" spans="2:15" ht="15.75" customHeight="1">
      <c r="B309" s="65"/>
      <c r="C309" s="67"/>
      <c r="D309" s="67"/>
      <c r="E309" s="66"/>
      <c r="F309" s="66"/>
      <c r="G309" s="66"/>
      <c r="H309" s="66"/>
      <c r="I309" s="66"/>
      <c r="K309" s="65"/>
      <c r="L309" s="65"/>
      <c r="M309" s="65"/>
      <c r="N309" s="65"/>
      <c r="O309" s="65"/>
    </row>
    <row r="310" spans="2:15" ht="15.75" customHeight="1">
      <c r="B310" s="65"/>
      <c r="C310" s="67"/>
      <c r="D310" s="67"/>
      <c r="E310" s="66"/>
      <c r="F310" s="66"/>
      <c r="G310" s="66"/>
      <c r="H310" s="66"/>
      <c r="I310" s="66"/>
      <c r="K310" s="65"/>
      <c r="L310" s="65"/>
      <c r="M310" s="65"/>
      <c r="N310" s="65"/>
      <c r="O310" s="65"/>
    </row>
    <row r="311" spans="2:15" ht="15.75" customHeight="1">
      <c r="B311" s="65"/>
      <c r="C311" s="67"/>
      <c r="D311" s="67"/>
      <c r="E311" s="66"/>
      <c r="F311" s="66"/>
      <c r="G311" s="66"/>
      <c r="H311" s="66"/>
      <c r="I311" s="66"/>
      <c r="K311" s="65"/>
      <c r="L311" s="65"/>
      <c r="M311" s="65"/>
      <c r="N311" s="65"/>
      <c r="O311" s="65"/>
    </row>
    <row r="312" spans="2:15" ht="15.75" customHeight="1">
      <c r="B312" s="65"/>
      <c r="C312" s="67"/>
      <c r="D312" s="67"/>
      <c r="E312" s="66"/>
      <c r="F312" s="66"/>
      <c r="G312" s="66"/>
      <c r="H312" s="66"/>
      <c r="I312" s="66"/>
      <c r="K312" s="65"/>
      <c r="L312" s="65"/>
      <c r="M312" s="65"/>
      <c r="N312" s="65"/>
      <c r="O312" s="65"/>
    </row>
    <row r="313" spans="2:15" ht="15.75" customHeight="1">
      <c r="B313" s="65"/>
      <c r="C313" s="67"/>
      <c r="D313" s="67"/>
      <c r="E313" s="66"/>
      <c r="F313" s="66"/>
      <c r="G313" s="66"/>
      <c r="H313" s="66"/>
      <c r="I313" s="66"/>
      <c r="K313" s="65"/>
      <c r="L313" s="65"/>
      <c r="M313" s="65"/>
      <c r="N313" s="65"/>
      <c r="O313" s="65"/>
    </row>
    <row r="314" spans="2:15" ht="15.75" customHeight="1">
      <c r="B314" s="65"/>
      <c r="C314" s="67"/>
      <c r="D314" s="67"/>
      <c r="E314" s="66"/>
      <c r="F314" s="66"/>
      <c r="G314" s="66"/>
      <c r="H314" s="66"/>
      <c r="I314" s="66"/>
      <c r="K314" s="65"/>
      <c r="L314" s="65"/>
      <c r="M314" s="65"/>
      <c r="N314" s="65"/>
      <c r="O314" s="65"/>
    </row>
    <row r="315" spans="2:15" ht="15.75" customHeight="1">
      <c r="B315" s="65"/>
      <c r="C315" s="67"/>
      <c r="D315" s="67"/>
      <c r="E315" s="66"/>
      <c r="F315" s="66"/>
      <c r="G315" s="66"/>
      <c r="H315" s="66"/>
      <c r="I315" s="66"/>
      <c r="K315" s="65"/>
      <c r="L315" s="65"/>
      <c r="M315" s="65"/>
      <c r="N315" s="65"/>
      <c r="O315" s="65"/>
    </row>
    <row r="316" spans="2:15" ht="15.75" customHeight="1">
      <c r="B316" s="65"/>
      <c r="C316" s="67"/>
      <c r="D316" s="67"/>
      <c r="E316" s="66"/>
      <c r="F316" s="66"/>
      <c r="G316" s="66"/>
      <c r="H316" s="66"/>
      <c r="I316" s="66"/>
      <c r="K316" s="65"/>
      <c r="L316" s="65"/>
      <c r="M316" s="65"/>
      <c r="N316" s="65"/>
      <c r="O316" s="65"/>
    </row>
    <row r="317" spans="2:15" ht="15.75" customHeight="1">
      <c r="B317" s="65"/>
      <c r="C317" s="67"/>
      <c r="D317" s="67"/>
      <c r="E317" s="66"/>
      <c r="F317" s="66"/>
      <c r="G317" s="66"/>
      <c r="H317" s="66"/>
      <c r="I317" s="66"/>
      <c r="K317" s="65"/>
      <c r="L317" s="65"/>
      <c r="M317" s="65"/>
      <c r="N317" s="65"/>
      <c r="O317" s="65"/>
    </row>
    <row r="318" spans="2:15" ht="15.75" customHeight="1">
      <c r="B318" s="65"/>
      <c r="C318" s="67"/>
      <c r="D318" s="67"/>
      <c r="E318" s="66"/>
      <c r="F318" s="66"/>
      <c r="G318" s="66"/>
      <c r="H318" s="66"/>
      <c r="I318" s="66"/>
      <c r="K318" s="65"/>
      <c r="L318" s="65"/>
      <c r="M318" s="65"/>
      <c r="N318" s="65"/>
      <c r="O318" s="65"/>
    </row>
    <row r="319" spans="2:15" ht="15.75" customHeight="1">
      <c r="B319" s="65"/>
      <c r="C319" s="67"/>
      <c r="D319" s="67"/>
      <c r="E319" s="66"/>
      <c r="F319" s="66"/>
      <c r="G319" s="66"/>
      <c r="H319" s="66"/>
      <c r="I319" s="66"/>
      <c r="K319" s="65"/>
      <c r="L319" s="65"/>
      <c r="M319" s="65"/>
      <c r="N319" s="65"/>
      <c r="O319" s="65"/>
    </row>
    <row r="320" spans="2:15" ht="15.75" customHeight="1">
      <c r="B320" s="65"/>
      <c r="C320" s="67"/>
      <c r="D320" s="67"/>
      <c r="E320" s="66"/>
      <c r="F320" s="66"/>
      <c r="G320" s="66"/>
      <c r="H320" s="66"/>
      <c r="I320" s="66"/>
      <c r="K320" s="65"/>
      <c r="L320" s="65"/>
      <c r="M320" s="65"/>
      <c r="N320" s="65"/>
      <c r="O320" s="65"/>
    </row>
    <row r="321" spans="2:15" ht="15.75" customHeight="1">
      <c r="B321" s="65"/>
      <c r="C321" s="67"/>
      <c r="D321" s="67"/>
      <c r="E321" s="66"/>
      <c r="F321" s="66"/>
      <c r="G321" s="66"/>
      <c r="H321" s="66"/>
      <c r="I321" s="66"/>
      <c r="K321" s="65"/>
      <c r="L321" s="65"/>
      <c r="M321" s="65"/>
      <c r="N321" s="65"/>
      <c r="O321" s="65"/>
    </row>
    <row r="322" spans="2:15" ht="15.75" customHeight="1">
      <c r="B322" s="65"/>
      <c r="C322" s="67"/>
      <c r="D322" s="67"/>
      <c r="E322" s="66"/>
      <c r="F322" s="66"/>
      <c r="G322" s="66"/>
      <c r="H322" s="66"/>
      <c r="I322" s="66"/>
      <c r="K322" s="65"/>
      <c r="L322" s="65"/>
      <c r="M322" s="65"/>
      <c r="N322" s="65"/>
      <c r="O322" s="65"/>
    </row>
    <row r="323" spans="2:15" ht="15.75" customHeight="1">
      <c r="B323" s="65"/>
      <c r="C323" s="67"/>
      <c r="D323" s="67"/>
      <c r="E323" s="66"/>
      <c r="F323" s="66"/>
      <c r="G323" s="66"/>
      <c r="H323" s="66"/>
      <c r="I323" s="66"/>
      <c r="K323" s="65"/>
      <c r="L323" s="65"/>
      <c r="M323" s="65"/>
      <c r="N323" s="65"/>
      <c r="O323" s="65"/>
    </row>
    <row r="324" spans="2:15" ht="15.75" customHeight="1">
      <c r="B324" s="65"/>
      <c r="C324" s="67"/>
      <c r="D324" s="67"/>
      <c r="E324" s="66"/>
      <c r="F324" s="66"/>
      <c r="G324" s="66"/>
      <c r="H324" s="66"/>
      <c r="I324" s="66"/>
      <c r="K324" s="65"/>
      <c r="L324" s="65"/>
      <c r="M324" s="65"/>
      <c r="N324" s="65"/>
      <c r="O324" s="65"/>
    </row>
    <row r="325" spans="2:15" ht="15.75" customHeight="1">
      <c r="B325" s="65"/>
      <c r="C325" s="67"/>
      <c r="D325" s="67"/>
      <c r="E325" s="66"/>
      <c r="F325" s="66"/>
      <c r="G325" s="66"/>
      <c r="H325" s="66"/>
      <c r="I325" s="66"/>
      <c r="K325" s="65"/>
      <c r="L325" s="65"/>
      <c r="M325" s="65"/>
      <c r="N325" s="65"/>
      <c r="O325" s="65"/>
    </row>
    <row r="326" spans="2:15" ht="15.75" customHeight="1">
      <c r="B326" s="65"/>
      <c r="C326" s="67"/>
      <c r="D326" s="67"/>
      <c r="E326" s="66"/>
      <c r="F326" s="66"/>
      <c r="G326" s="66"/>
      <c r="H326" s="66"/>
      <c r="I326" s="66"/>
      <c r="K326" s="65"/>
      <c r="L326" s="65"/>
      <c r="M326" s="65"/>
      <c r="N326" s="65"/>
      <c r="O326" s="65"/>
    </row>
    <row r="327" spans="2:15" ht="15.75" customHeight="1">
      <c r="B327" s="65"/>
      <c r="C327" s="67"/>
      <c r="D327" s="67"/>
      <c r="E327" s="66"/>
      <c r="F327" s="66"/>
      <c r="G327" s="66"/>
      <c r="H327" s="66"/>
      <c r="I327" s="66"/>
      <c r="K327" s="65"/>
      <c r="L327" s="65"/>
      <c r="M327" s="65"/>
      <c r="N327" s="65"/>
      <c r="O327" s="65"/>
    </row>
    <row r="328" spans="2:15" ht="15.75" customHeight="1">
      <c r="B328" s="65"/>
      <c r="C328" s="67"/>
      <c r="D328" s="67"/>
      <c r="E328" s="66"/>
      <c r="F328" s="66"/>
      <c r="G328" s="66"/>
      <c r="H328" s="66"/>
      <c r="I328" s="66"/>
      <c r="K328" s="65"/>
      <c r="L328" s="65"/>
      <c r="M328" s="65"/>
      <c r="N328" s="65"/>
      <c r="O328" s="65"/>
    </row>
    <row r="329" spans="2:15" ht="15.75" customHeight="1">
      <c r="B329" s="65"/>
      <c r="C329" s="67"/>
      <c r="D329" s="67"/>
      <c r="E329" s="66"/>
      <c r="F329" s="66"/>
      <c r="G329" s="66"/>
      <c r="H329" s="66"/>
      <c r="I329" s="66"/>
      <c r="K329" s="65"/>
      <c r="L329" s="65"/>
      <c r="M329" s="65"/>
      <c r="N329" s="65"/>
      <c r="O329" s="65"/>
    </row>
    <row r="330" spans="2:15" ht="15.75" customHeight="1">
      <c r="B330" s="65"/>
      <c r="C330" s="67"/>
      <c r="D330" s="67"/>
      <c r="E330" s="66"/>
      <c r="F330" s="66"/>
      <c r="G330" s="66"/>
      <c r="H330" s="66"/>
      <c r="I330" s="66"/>
      <c r="K330" s="65"/>
      <c r="L330" s="65"/>
      <c r="M330" s="65"/>
      <c r="N330" s="65"/>
      <c r="O330" s="65"/>
    </row>
    <row r="331" spans="2:15" ht="15.75" customHeight="1">
      <c r="B331" s="65"/>
      <c r="C331" s="67"/>
      <c r="D331" s="67"/>
      <c r="E331" s="66"/>
      <c r="F331" s="66"/>
      <c r="G331" s="66"/>
      <c r="H331" s="66"/>
      <c r="I331" s="66"/>
      <c r="K331" s="65"/>
      <c r="L331" s="65"/>
      <c r="M331" s="65"/>
      <c r="N331" s="65"/>
      <c r="O331" s="65"/>
    </row>
    <row r="332" spans="2:15" ht="15.75" customHeight="1">
      <c r="B332" s="65"/>
      <c r="C332" s="67"/>
      <c r="D332" s="67"/>
      <c r="E332" s="66"/>
      <c r="F332" s="66"/>
      <c r="G332" s="66"/>
      <c r="H332" s="66"/>
      <c r="I332" s="66"/>
      <c r="K332" s="65"/>
      <c r="L332" s="65"/>
      <c r="M332" s="65"/>
      <c r="N332" s="65"/>
      <c r="O332" s="65"/>
    </row>
    <row r="333" spans="2:15" ht="15.75" customHeight="1">
      <c r="B333" s="65"/>
      <c r="C333" s="67"/>
      <c r="D333" s="67"/>
      <c r="E333" s="66"/>
      <c r="F333" s="66"/>
      <c r="G333" s="66"/>
      <c r="H333" s="66"/>
      <c r="I333" s="66"/>
      <c r="K333" s="65"/>
      <c r="L333" s="65"/>
      <c r="M333" s="65"/>
      <c r="N333" s="65"/>
      <c r="O333" s="65"/>
    </row>
    <row r="334" spans="2:15" ht="15.75" customHeight="1">
      <c r="B334" s="65"/>
      <c r="C334" s="67"/>
      <c r="D334" s="67"/>
      <c r="E334" s="66"/>
      <c r="F334" s="66"/>
      <c r="G334" s="66"/>
      <c r="H334" s="66"/>
      <c r="I334" s="66"/>
      <c r="K334" s="65"/>
      <c r="L334" s="65"/>
      <c r="M334" s="65"/>
      <c r="N334" s="65"/>
      <c r="O334" s="65"/>
    </row>
    <row r="335" spans="2:15" ht="15.75" customHeight="1">
      <c r="B335" s="65"/>
      <c r="C335" s="67"/>
      <c r="D335" s="67"/>
      <c r="E335" s="66"/>
      <c r="F335" s="66"/>
      <c r="G335" s="66"/>
      <c r="H335" s="66"/>
      <c r="I335" s="66"/>
      <c r="K335" s="65"/>
      <c r="L335" s="65"/>
      <c r="M335" s="65"/>
      <c r="N335" s="65"/>
      <c r="O335" s="65"/>
    </row>
    <row r="336" spans="2:15" ht="15.75" customHeight="1">
      <c r="B336" s="65"/>
      <c r="C336" s="67"/>
      <c r="D336" s="67"/>
      <c r="E336" s="66"/>
      <c r="F336" s="66"/>
      <c r="G336" s="66"/>
      <c r="H336" s="66"/>
      <c r="I336" s="66"/>
      <c r="K336" s="65"/>
      <c r="L336" s="65"/>
      <c r="M336" s="65"/>
      <c r="N336" s="65"/>
      <c r="O336" s="65"/>
    </row>
    <row r="337" spans="2:15" ht="15.75" customHeight="1">
      <c r="B337" s="65"/>
      <c r="C337" s="67"/>
      <c r="D337" s="67"/>
      <c r="E337" s="66"/>
      <c r="F337" s="66"/>
      <c r="G337" s="66"/>
      <c r="H337" s="66"/>
      <c r="I337" s="66"/>
      <c r="K337" s="65"/>
      <c r="L337" s="65"/>
      <c r="M337" s="65"/>
      <c r="N337" s="65"/>
      <c r="O337" s="65"/>
    </row>
    <row r="338" spans="2:15" ht="15.75" customHeight="1">
      <c r="B338" s="65"/>
      <c r="C338" s="67"/>
      <c r="D338" s="67"/>
      <c r="E338" s="66"/>
      <c r="F338" s="66"/>
      <c r="G338" s="66"/>
      <c r="H338" s="66"/>
      <c r="I338" s="66"/>
      <c r="K338" s="65"/>
      <c r="L338" s="65"/>
      <c r="M338" s="65"/>
      <c r="N338" s="65"/>
      <c r="O338" s="65"/>
    </row>
    <row r="339" spans="2:15" ht="15.75" customHeight="1">
      <c r="B339" s="65"/>
      <c r="C339" s="67"/>
      <c r="D339" s="67"/>
      <c r="E339" s="66"/>
      <c r="F339" s="66"/>
      <c r="G339" s="66"/>
      <c r="H339" s="66"/>
      <c r="I339" s="66"/>
      <c r="K339" s="65"/>
      <c r="L339" s="65"/>
      <c r="M339" s="65"/>
      <c r="N339" s="65"/>
      <c r="O339" s="65"/>
    </row>
    <row r="340" spans="2:15" ht="15.75" customHeight="1">
      <c r="B340" s="65"/>
      <c r="C340" s="67"/>
      <c r="D340" s="67"/>
      <c r="E340" s="66"/>
      <c r="F340" s="66"/>
      <c r="G340" s="66"/>
      <c r="H340" s="66"/>
      <c r="I340" s="66"/>
      <c r="K340" s="65"/>
      <c r="L340" s="65"/>
      <c r="M340" s="65"/>
      <c r="N340" s="65"/>
      <c r="O340" s="65"/>
    </row>
    <row r="341" spans="2:15" ht="15.75" customHeight="1">
      <c r="B341" s="65"/>
      <c r="C341" s="67"/>
      <c r="D341" s="67"/>
      <c r="E341" s="66"/>
      <c r="F341" s="66"/>
      <c r="G341" s="66"/>
      <c r="H341" s="66"/>
      <c r="I341" s="66"/>
      <c r="K341" s="65"/>
      <c r="L341" s="65"/>
      <c r="M341" s="65"/>
      <c r="N341" s="65"/>
      <c r="O341" s="65"/>
    </row>
    <row r="342" spans="2:15" ht="15.75" customHeight="1">
      <c r="B342" s="65"/>
      <c r="C342" s="67"/>
      <c r="D342" s="67"/>
      <c r="E342" s="66"/>
      <c r="F342" s="66"/>
      <c r="G342" s="66"/>
      <c r="H342" s="66"/>
      <c r="I342" s="66"/>
      <c r="K342" s="65"/>
      <c r="L342" s="65"/>
      <c r="M342" s="65"/>
      <c r="N342" s="65"/>
      <c r="O342" s="65"/>
    </row>
    <row r="343" spans="2:15" ht="15.75" customHeight="1">
      <c r="B343" s="65"/>
      <c r="C343" s="67"/>
      <c r="D343" s="67"/>
      <c r="E343" s="66"/>
      <c r="F343" s="66"/>
      <c r="G343" s="66"/>
      <c r="H343" s="66"/>
      <c r="I343" s="66"/>
      <c r="K343" s="65"/>
      <c r="L343" s="65"/>
      <c r="M343" s="65"/>
      <c r="N343" s="65"/>
      <c r="O343" s="65"/>
    </row>
    <row r="344" spans="2:15" ht="15.75" customHeight="1">
      <c r="B344" s="65"/>
      <c r="C344" s="67"/>
      <c r="D344" s="67"/>
      <c r="E344" s="66"/>
      <c r="F344" s="66"/>
      <c r="G344" s="66"/>
      <c r="H344" s="66"/>
      <c r="I344" s="66"/>
      <c r="K344" s="65"/>
      <c r="L344" s="65"/>
      <c r="M344" s="65"/>
      <c r="N344" s="65"/>
      <c r="O344" s="65"/>
    </row>
    <row r="345" spans="2:15" ht="15.75" customHeight="1">
      <c r="B345" s="65"/>
      <c r="C345" s="67"/>
      <c r="D345" s="67"/>
      <c r="E345" s="66"/>
      <c r="F345" s="66"/>
      <c r="G345" s="66"/>
      <c r="H345" s="66"/>
      <c r="I345" s="66"/>
      <c r="K345" s="65"/>
      <c r="L345" s="65"/>
      <c r="M345" s="65"/>
      <c r="N345" s="65"/>
      <c r="O345" s="65"/>
    </row>
    <row r="346" spans="2:15" ht="15.75" customHeight="1">
      <c r="B346" s="65"/>
      <c r="C346" s="67"/>
      <c r="D346" s="67"/>
      <c r="E346" s="66"/>
      <c r="F346" s="66"/>
      <c r="G346" s="66"/>
      <c r="H346" s="66"/>
      <c r="I346" s="66"/>
      <c r="K346" s="65"/>
      <c r="L346" s="65"/>
      <c r="M346" s="65"/>
      <c r="N346" s="65"/>
      <c r="O346" s="65"/>
    </row>
    <row r="347" spans="2:15" ht="15.75" customHeight="1">
      <c r="B347" s="65"/>
      <c r="C347" s="67"/>
      <c r="D347" s="67"/>
      <c r="E347" s="66"/>
      <c r="F347" s="66"/>
      <c r="G347" s="66"/>
      <c r="H347" s="66"/>
      <c r="I347" s="66"/>
      <c r="K347" s="65"/>
      <c r="L347" s="65"/>
      <c r="M347" s="65"/>
      <c r="N347" s="65"/>
      <c r="O347" s="65"/>
    </row>
    <row r="348" spans="2:15" ht="15.75" customHeight="1">
      <c r="B348" s="65"/>
      <c r="C348" s="67"/>
      <c r="D348" s="67"/>
      <c r="E348" s="66"/>
      <c r="F348" s="66"/>
      <c r="G348" s="66"/>
      <c r="H348" s="66"/>
      <c r="I348" s="66"/>
      <c r="K348" s="65"/>
      <c r="L348" s="65"/>
      <c r="M348" s="65"/>
      <c r="N348" s="65"/>
      <c r="O348" s="65"/>
    </row>
    <row r="349" spans="2:15" ht="15.75" customHeight="1">
      <c r="B349" s="65"/>
      <c r="C349" s="67"/>
      <c r="D349" s="67"/>
      <c r="E349" s="66"/>
      <c r="F349" s="66"/>
      <c r="G349" s="66"/>
      <c r="H349" s="66"/>
      <c r="I349" s="66"/>
      <c r="K349" s="65"/>
      <c r="L349" s="65"/>
      <c r="M349" s="65"/>
      <c r="N349" s="65"/>
      <c r="O349" s="65"/>
    </row>
    <row r="350" spans="2:15" ht="15.75" customHeight="1">
      <c r="B350" s="65"/>
      <c r="C350" s="67"/>
      <c r="D350" s="67"/>
      <c r="E350" s="66"/>
      <c r="F350" s="66"/>
      <c r="G350" s="66"/>
      <c r="H350" s="66"/>
      <c r="I350" s="66"/>
      <c r="K350" s="65"/>
      <c r="L350" s="65"/>
      <c r="M350" s="65"/>
      <c r="N350" s="65"/>
      <c r="O350" s="65"/>
    </row>
    <row r="351" spans="2:15" ht="15.75" customHeight="1">
      <c r="B351" s="65"/>
      <c r="C351" s="67"/>
      <c r="D351" s="67"/>
      <c r="E351" s="66"/>
      <c r="F351" s="66"/>
      <c r="G351" s="66"/>
      <c r="H351" s="66"/>
      <c r="I351" s="66"/>
      <c r="K351" s="65"/>
      <c r="L351" s="65"/>
      <c r="M351" s="65"/>
      <c r="N351" s="65"/>
      <c r="O351" s="65"/>
    </row>
    <row r="352" spans="2:15" ht="15.75" customHeight="1">
      <c r="B352" s="65"/>
      <c r="C352" s="67"/>
      <c r="D352" s="67"/>
      <c r="E352" s="66"/>
      <c r="F352" s="66"/>
      <c r="G352" s="66"/>
      <c r="H352" s="66"/>
      <c r="I352" s="66"/>
      <c r="K352" s="65"/>
      <c r="L352" s="65"/>
      <c r="M352" s="65"/>
      <c r="N352" s="65"/>
      <c r="O352" s="65"/>
    </row>
    <row r="353" spans="2:15" ht="15.75" customHeight="1">
      <c r="B353" s="65"/>
      <c r="C353" s="67"/>
      <c r="D353" s="67"/>
      <c r="E353" s="66"/>
      <c r="F353" s="66"/>
      <c r="G353" s="66"/>
      <c r="H353" s="66"/>
      <c r="I353" s="66"/>
      <c r="K353" s="65"/>
      <c r="L353" s="65"/>
      <c r="M353" s="65"/>
      <c r="N353" s="65"/>
      <c r="O353" s="65"/>
    </row>
    <row r="354" spans="2:15" ht="15.75" customHeight="1">
      <c r="B354" s="65"/>
      <c r="C354" s="67"/>
      <c r="D354" s="67"/>
      <c r="E354" s="66"/>
      <c r="F354" s="66"/>
      <c r="G354" s="66"/>
      <c r="H354" s="66"/>
      <c r="I354" s="66"/>
      <c r="K354" s="65"/>
      <c r="L354" s="65"/>
      <c r="M354" s="65"/>
      <c r="N354" s="65"/>
      <c r="O354" s="65"/>
    </row>
    <row r="355" spans="2:15" ht="15.75" customHeight="1">
      <c r="B355" s="65"/>
      <c r="C355" s="67"/>
      <c r="D355" s="67"/>
      <c r="E355" s="66"/>
      <c r="F355" s="66"/>
      <c r="G355" s="66"/>
      <c r="H355" s="66"/>
      <c r="I355" s="66"/>
      <c r="K355" s="65"/>
      <c r="L355" s="65"/>
      <c r="M355" s="65"/>
      <c r="N355" s="65"/>
      <c r="O355" s="65"/>
    </row>
    <row r="356" spans="2:15" ht="15.75" customHeight="1">
      <c r="B356" s="65"/>
      <c r="C356" s="67"/>
      <c r="D356" s="67"/>
      <c r="E356" s="66"/>
      <c r="F356" s="66"/>
      <c r="G356" s="66"/>
      <c r="H356" s="66"/>
      <c r="I356" s="66"/>
      <c r="K356" s="65"/>
      <c r="L356" s="65"/>
      <c r="M356" s="65"/>
      <c r="N356" s="65"/>
      <c r="O356" s="65"/>
    </row>
    <row r="357" spans="2:15" ht="15.75" customHeight="1">
      <c r="B357" s="65"/>
      <c r="C357" s="67"/>
      <c r="D357" s="67"/>
      <c r="E357" s="66"/>
      <c r="F357" s="66"/>
      <c r="G357" s="66"/>
      <c r="H357" s="66"/>
      <c r="I357" s="66"/>
      <c r="K357" s="65"/>
      <c r="L357" s="65"/>
      <c r="M357" s="65"/>
      <c r="N357" s="65"/>
      <c r="O357" s="65"/>
    </row>
    <row r="358" spans="2:15" ht="15.75" customHeight="1">
      <c r="B358" s="65"/>
      <c r="C358" s="67"/>
      <c r="D358" s="67"/>
      <c r="E358" s="66"/>
      <c r="F358" s="66"/>
      <c r="G358" s="66"/>
      <c r="H358" s="66"/>
      <c r="I358" s="66"/>
      <c r="K358" s="65"/>
      <c r="L358" s="65"/>
      <c r="M358" s="65"/>
      <c r="N358" s="65"/>
      <c r="O358" s="65"/>
    </row>
    <row r="359" spans="2:15" ht="15.75" customHeight="1">
      <c r="B359" s="65"/>
      <c r="C359" s="67"/>
      <c r="D359" s="67"/>
      <c r="E359" s="66"/>
      <c r="F359" s="66"/>
      <c r="G359" s="66"/>
      <c r="H359" s="66"/>
      <c r="I359" s="66"/>
      <c r="K359" s="65"/>
      <c r="L359" s="65"/>
      <c r="M359" s="65"/>
      <c r="N359" s="65"/>
      <c r="O359" s="65"/>
    </row>
    <row r="360" spans="2:15" ht="15.75" customHeight="1">
      <c r="B360" s="65"/>
      <c r="C360" s="67"/>
      <c r="D360" s="67"/>
      <c r="E360" s="66"/>
      <c r="F360" s="66"/>
      <c r="G360" s="66"/>
      <c r="H360" s="66"/>
      <c r="I360" s="66"/>
      <c r="K360" s="65"/>
      <c r="L360" s="65"/>
      <c r="M360" s="65"/>
      <c r="N360" s="65"/>
      <c r="O360" s="65"/>
    </row>
    <row r="361" spans="2:15" ht="15.75" customHeight="1">
      <c r="B361" s="65"/>
      <c r="C361" s="67"/>
      <c r="D361" s="67"/>
      <c r="E361" s="66"/>
      <c r="F361" s="66"/>
      <c r="G361" s="66"/>
      <c r="H361" s="66"/>
      <c r="I361" s="66"/>
      <c r="K361" s="65"/>
      <c r="L361" s="65"/>
      <c r="M361" s="65"/>
      <c r="N361" s="65"/>
      <c r="O361" s="65"/>
    </row>
    <row r="362" spans="2:15" ht="15.75" customHeight="1">
      <c r="B362" s="65"/>
      <c r="C362" s="67"/>
      <c r="D362" s="67"/>
      <c r="E362" s="66"/>
      <c r="F362" s="66"/>
      <c r="G362" s="66"/>
      <c r="H362" s="66"/>
      <c r="I362" s="66"/>
      <c r="K362" s="65"/>
      <c r="L362" s="65"/>
      <c r="M362" s="65"/>
      <c r="N362" s="65"/>
      <c r="O362" s="65"/>
    </row>
    <row r="363" spans="2:15" ht="15.75" customHeight="1">
      <c r="B363" s="65"/>
      <c r="C363" s="67"/>
      <c r="D363" s="67"/>
      <c r="E363" s="66"/>
      <c r="F363" s="66"/>
      <c r="G363" s="66"/>
      <c r="H363" s="66"/>
      <c r="I363" s="66"/>
      <c r="K363" s="65"/>
      <c r="L363" s="65"/>
      <c r="M363" s="65"/>
      <c r="N363" s="65"/>
      <c r="O363" s="65"/>
    </row>
    <row r="364" spans="2:15" ht="15.75" customHeight="1">
      <c r="B364" s="65"/>
      <c r="C364" s="67"/>
      <c r="D364" s="67"/>
      <c r="E364" s="66"/>
      <c r="F364" s="66"/>
      <c r="G364" s="66"/>
      <c r="H364" s="66"/>
      <c r="I364" s="66"/>
      <c r="K364" s="65"/>
      <c r="L364" s="65"/>
      <c r="M364" s="65"/>
      <c r="N364" s="65"/>
      <c r="O364" s="65"/>
    </row>
    <row r="365" spans="2:15" ht="15.75" customHeight="1">
      <c r="B365" s="65"/>
      <c r="C365" s="67"/>
      <c r="D365" s="67"/>
      <c r="E365" s="66"/>
      <c r="F365" s="66"/>
      <c r="G365" s="66"/>
      <c r="H365" s="66"/>
      <c r="I365" s="66"/>
      <c r="K365" s="65"/>
      <c r="L365" s="65"/>
      <c r="M365" s="65"/>
      <c r="N365" s="65"/>
      <c r="O365" s="65"/>
    </row>
    <row r="366" spans="2:15" ht="15.75" customHeight="1">
      <c r="B366" s="65"/>
      <c r="C366" s="67"/>
      <c r="D366" s="67"/>
      <c r="E366" s="66"/>
      <c r="F366" s="66"/>
      <c r="G366" s="66"/>
      <c r="H366" s="66"/>
      <c r="I366" s="66"/>
      <c r="K366" s="65"/>
      <c r="L366" s="65"/>
      <c r="M366" s="65"/>
      <c r="N366" s="65"/>
      <c r="O366" s="65"/>
    </row>
    <row r="367" spans="2:15" ht="15.75" customHeight="1">
      <c r="B367" s="65"/>
      <c r="C367" s="67"/>
      <c r="D367" s="67"/>
      <c r="E367" s="66"/>
      <c r="F367" s="66"/>
      <c r="G367" s="66"/>
      <c r="H367" s="66"/>
      <c r="I367" s="66"/>
      <c r="K367" s="65"/>
      <c r="L367" s="65"/>
      <c r="M367" s="65"/>
      <c r="N367" s="65"/>
      <c r="O367" s="65"/>
    </row>
    <row r="368" spans="2:15" ht="15.75" customHeight="1">
      <c r="B368" s="65"/>
      <c r="C368" s="67"/>
      <c r="D368" s="67"/>
      <c r="E368" s="66"/>
      <c r="F368" s="66"/>
      <c r="G368" s="66"/>
      <c r="H368" s="66"/>
      <c r="I368" s="66"/>
      <c r="K368" s="65"/>
      <c r="L368" s="65"/>
      <c r="M368" s="65"/>
      <c r="N368" s="65"/>
      <c r="O368" s="65"/>
    </row>
    <row r="369" spans="2:15" ht="15.75" customHeight="1">
      <c r="B369" s="65"/>
      <c r="C369" s="67"/>
      <c r="D369" s="67"/>
      <c r="E369" s="66"/>
      <c r="F369" s="66"/>
      <c r="G369" s="66"/>
      <c r="H369" s="66"/>
      <c r="I369" s="66"/>
      <c r="K369" s="65"/>
      <c r="L369" s="65"/>
      <c r="M369" s="65"/>
      <c r="N369" s="65"/>
      <c r="O369" s="65"/>
    </row>
    <row r="370" spans="2:15" ht="15.75" customHeight="1">
      <c r="B370" s="65"/>
      <c r="C370" s="67"/>
      <c r="D370" s="67"/>
      <c r="E370" s="66"/>
      <c r="F370" s="66"/>
      <c r="G370" s="66"/>
      <c r="H370" s="66"/>
      <c r="I370" s="66"/>
      <c r="K370" s="65"/>
      <c r="L370" s="65"/>
      <c r="M370" s="65"/>
      <c r="N370" s="65"/>
      <c r="O370" s="65"/>
    </row>
    <row r="371" spans="2:15" ht="15.75" customHeight="1">
      <c r="B371" s="65"/>
      <c r="C371" s="67"/>
      <c r="D371" s="67"/>
      <c r="E371" s="66"/>
      <c r="F371" s="66"/>
      <c r="G371" s="66"/>
      <c r="H371" s="66"/>
      <c r="I371" s="66"/>
      <c r="K371" s="65"/>
      <c r="L371" s="65"/>
      <c r="M371" s="65"/>
      <c r="N371" s="65"/>
      <c r="O371" s="65"/>
    </row>
    <row r="372" spans="2:15" ht="15.75" customHeight="1">
      <c r="B372" s="65"/>
      <c r="C372" s="67"/>
      <c r="D372" s="67"/>
      <c r="E372" s="66"/>
      <c r="F372" s="66"/>
      <c r="G372" s="66"/>
      <c r="H372" s="66"/>
      <c r="I372" s="66"/>
      <c r="K372" s="65"/>
      <c r="L372" s="65"/>
      <c r="M372" s="65"/>
      <c r="N372" s="65"/>
      <c r="O372" s="65"/>
    </row>
    <row r="373" spans="2:15" ht="15.75" customHeight="1">
      <c r="B373" s="65"/>
      <c r="C373" s="67"/>
      <c r="D373" s="67"/>
      <c r="E373" s="66"/>
      <c r="F373" s="66"/>
      <c r="G373" s="66"/>
      <c r="H373" s="66"/>
      <c r="I373" s="66"/>
      <c r="K373" s="65"/>
      <c r="L373" s="65"/>
      <c r="M373" s="65"/>
      <c r="N373" s="65"/>
      <c r="O373" s="65"/>
    </row>
    <row r="374" spans="2:15" ht="15.75" customHeight="1">
      <c r="B374" s="65"/>
      <c r="C374" s="67"/>
      <c r="D374" s="67"/>
      <c r="E374" s="66"/>
      <c r="F374" s="66"/>
      <c r="G374" s="66"/>
      <c r="H374" s="66"/>
      <c r="I374" s="66"/>
      <c r="K374" s="65"/>
      <c r="L374" s="65"/>
      <c r="M374" s="65"/>
      <c r="N374" s="65"/>
      <c r="O374" s="65"/>
    </row>
    <row r="375" spans="2:15" ht="15.75" customHeight="1">
      <c r="B375" s="65"/>
      <c r="C375" s="67"/>
      <c r="D375" s="67"/>
      <c r="E375" s="66"/>
      <c r="F375" s="66"/>
      <c r="G375" s="66"/>
      <c r="H375" s="66"/>
      <c r="I375" s="66"/>
      <c r="K375" s="65"/>
      <c r="L375" s="65"/>
      <c r="M375" s="65"/>
      <c r="N375" s="65"/>
      <c r="O375" s="65"/>
    </row>
    <row r="376" spans="2:15" ht="15.75" customHeight="1">
      <c r="B376" s="65"/>
      <c r="C376" s="67"/>
      <c r="D376" s="67"/>
      <c r="E376" s="66"/>
      <c r="F376" s="66"/>
      <c r="G376" s="66"/>
      <c r="H376" s="66"/>
      <c r="I376" s="66"/>
      <c r="K376" s="65"/>
      <c r="L376" s="65"/>
      <c r="M376" s="65"/>
      <c r="N376" s="65"/>
      <c r="O376" s="65"/>
    </row>
    <row r="377" spans="2:15" ht="15.75" customHeight="1">
      <c r="B377" s="65"/>
      <c r="C377" s="67"/>
      <c r="D377" s="67"/>
      <c r="E377" s="66"/>
      <c r="F377" s="66"/>
      <c r="G377" s="66"/>
      <c r="H377" s="66"/>
      <c r="I377" s="66"/>
      <c r="K377" s="65"/>
      <c r="L377" s="65"/>
      <c r="M377" s="65"/>
      <c r="N377" s="65"/>
      <c r="O377" s="65"/>
    </row>
    <row r="378" spans="2:15" ht="15.75" customHeight="1">
      <c r="B378" s="65"/>
      <c r="C378" s="67"/>
      <c r="D378" s="67"/>
      <c r="E378" s="66"/>
      <c r="F378" s="66"/>
      <c r="G378" s="66"/>
      <c r="H378" s="66"/>
      <c r="I378" s="66"/>
      <c r="K378" s="65"/>
      <c r="L378" s="65"/>
      <c r="M378" s="65"/>
      <c r="N378" s="65"/>
      <c r="O378" s="65"/>
    </row>
    <row r="379" spans="2:15" ht="15.75" customHeight="1">
      <c r="B379" s="65"/>
      <c r="C379" s="67"/>
      <c r="D379" s="67"/>
      <c r="E379" s="66"/>
      <c r="F379" s="66"/>
      <c r="G379" s="66"/>
      <c r="H379" s="66"/>
      <c r="I379" s="66"/>
      <c r="K379" s="65"/>
      <c r="L379" s="65"/>
      <c r="M379" s="65"/>
      <c r="N379" s="65"/>
      <c r="O379" s="65"/>
    </row>
    <row r="380" spans="2:15" ht="15.75" customHeight="1">
      <c r="B380" s="65"/>
      <c r="C380" s="67"/>
      <c r="D380" s="67"/>
      <c r="E380" s="66"/>
      <c r="F380" s="66"/>
      <c r="G380" s="66"/>
      <c r="H380" s="66"/>
      <c r="I380" s="66"/>
      <c r="K380" s="65"/>
      <c r="L380" s="65"/>
      <c r="M380" s="65"/>
      <c r="N380" s="65"/>
      <c r="O380" s="65"/>
    </row>
    <row r="381" spans="2:15" ht="15.75" customHeight="1">
      <c r="B381" s="65"/>
      <c r="C381" s="67"/>
      <c r="D381" s="67"/>
      <c r="E381" s="66"/>
      <c r="F381" s="66"/>
      <c r="G381" s="66"/>
      <c r="H381" s="66"/>
      <c r="I381" s="66"/>
      <c r="K381" s="65"/>
      <c r="L381" s="65"/>
      <c r="M381" s="65"/>
      <c r="N381" s="65"/>
      <c r="O381" s="65"/>
    </row>
    <row r="382" spans="2:15" ht="15.75" customHeight="1">
      <c r="B382" s="65"/>
      <c r="C382" s="67"/>
      <c r="D382" s="67"/>
      <c r="E382" s="66"/>
      <c r="F382" s="66"/>
      <c r="G382" s="66"/>
      <c r="H382" s="66"/>
      <c r="I382" s="66"/>
      <c r="K382" s="65"/>
      <c r="L382" s="65"/>
      <c r="M382" s="65"/>
      <c r="N382" s="65"/>
      <c r="O382" s="65"/>
    </row>
    <row r="383" spans="2:15" ht="15.75" customHeight="1">
      <c r="B383" s="65"/>
      <c r="C383" s="67"/>
      <c r="D383" s="67"/>
      <c r="E383" s="66"/>
      <c r="F383" s="66"/>
      <c r="G383" s="66"/>
      <c r="H383" s="66"/>
      <c r="I383" s="66"/>
      <c r="K383" s="65"/>
      <c r="L383" s="65"/>
      <c r="M383" s="65"/>
      <c r="N383" s="65"/>
      <c r="O383" s="65"/>
    </row>
    <row r="384" spans="2:15" ht="15.75" customHeight="1">
      <c r="B384" s="65"/>
      <c r="C384" s="67"/>
      <c r="D384" s="67"/>
      <c r="E384" s="66"/>
      <c r="F384" s="66"/>
      <c r="G384" s="66"/>
      <c r="H384" s="66"/>
      <c r="I384" s="66"/>
      <c r="K384" s="65"/>
      <c r="L384" s="65"/>
      <c r="M384" s="65"/>
      <c r="N384" s="65"/>
      <c r="O384" s="65"/>
    </row>
    <row r="385" spans="2:15" ht="15.75" customHeight="1">
      <c r="B385" s="65"/>
      <c r="C385" s="67"/>
      <c r="D385" s="67"/>
      <c r="E385" s="66"/>
      <c r="F385" s="66"/>
      <c r="G385" s="66"/>
      <c r="H385" s="66"/>
      <c r="I385" s="66"/>
      <c r="K385" s="65"/>
      <c r="L385" s="65"/>
      <c r="M385" s="65"/>
      <c r="N385" s="65"/>
      <c r="O385" s="65"/>
    </row>
    <row r="386" spans="2:15" ht="15.75" customHeight="1">
      <c r="B386" s="65"/>
      <c r="C386" s="67"/>
      <c r="D386" s="67"/>
      <c r="E386" s="66"/>
      <c r="F386" s="66"/>
      <c r="G386" s="66"/>
      <c r="H386" s="66"/>
      <c r="I386" s="66"/>
      <c r="K386" s="65"/>
      <c r="L386" s="65"/>
      <c r="M386" s="65"/>
      <c r="N386" s="65"/>
      <c r="O386" s="65"/>
    </row>
    <row r="387" spans="2:15" ht="15.75" customHeight="1">
      <c r="B387" s="65"/>
      <c r="C387" s="67"/>
      <c r="D387" s="67"/>
      <c r="E387" s="66"/>
      <c r="F387" s="66"/>
      <c r="G387" s="66"/>
      <c r="H387" s="66"/>
      <c r="I387" s="66"/>
      <c r="K387" s="65"/>
      <c r="L387" s="65"/>
      <c r="M387" s="65"/>
      <c r="N387" s="65"/>
      <c r="O387" s="65"/>
    </row>
    <row r="388" spans="2:15" ht="15.75" customHeight="1">
      <c r="B388" s="65"/>
      <c r="C388" s="67"/>
      <c r="D388" s="67"/>
      <c r="E388" s="66"/>
      <c r="F388" s="66"/>
      <c r="G388" s="66"/>
      <c r="H388" s="66"/>
      <c r="I388" s="66"/>
      <c r="K388" s="65"/>
      <c r="L388" s="65"/>
      <c r="M388" s="65"/>
      <c r="N388" s="65"/>
      <c r="O388" s="65"/>
    </row>
    <row r="389" spans="2:15" ht="15.75" customHeight="1">
      <c r="B389" s="65"/>
      <c r="C389" s="67"/>
      <c r="D389" s="67"/>
      <c r="E389" s="66"/>
      <c r="F389" s="66"/>
      <c r="G389" s="66"/>
      <c r="H389" s="66"/>
      <c r="I389" s="66"/>
      <c r="K389" s="65"/>
      <c r="L389" s="65"/>
      <c r="M389" s="65"/>
      <c r="N389" s="65"/>
      <c r="O389" s="65"/>
    </row>
    <row r="390" spans="2:15" ht="15.75" customHeight="1">
      <c r="B390" s="65"/>
      <c r="C390" s="67"/>
      <c r="D390" s="67"/>
      <c r="E390" s="66"/>
      <c r="F390" s="66"/>
      <c r="G390" s="66"/>
      <c r="H390" s="66"/>
      <c r="I390" s="66"/>
      <c r="K390" s="65"/>
      <c r="L390" s="65"/>
      <c r="M390" s="65"/>
      <c r="N390" s="65"/>
      <c r="O390" s="65"/>
    </row>
    <row r="391" spans="2:15" ht="15.75" customHeight="1">
      <c r="B391" s="65"/>
      <c r="C391" s="67"/>
      <c r="D391" s="67"/>
      <c r="E391" s="66"/>
      <c r="F391" s="66"/>
      <c r="G391" s="66"/>
      <c r="H391" s="66"/>
      <c r="I391" s="66"/>
      <c r="K391" s="65"/>
      <c r="L391" s="65"/>
      <c r="M391" s="65"/>
      <c r="N391" s="65"/>
      <c r="O391" s="65"/>
    </row>
    <row r="392" spans="2:15" ht="15.75" customHeight="1">
      <c r="B392" s="65"/>
      <c r="C392" s="67"/>
      <c r="D392" s="67"/>
      <c r="E392" s="66"/>
      <c r="F392" s="66"/>
      <c r="G392" s="66"/>
      <c r="H392" s="66"/>
      <c r="I392" s="66"/>
      <c r="K392" s="65"/>
      <c r="L392" s="65"/>
      <c r="M392" s="65"/>
      <c r="N392" s="65"/>
      <c r="O392" s="65"/>
    </row>
    <row r="393" spans="2:15" ht="15.75" customHeight="1">
      <c r="B393" s="65"/>
      <c r="C393" s="67"/>
      <c r="D393" s="67"/>
      <c r="E393" s="66"/>
      <c r="F393" s="66"/>
      <c r="G393" s="66"/>
      <c r="H393" s="66"/>
      <c r="I393" s="66"/>
      <c r="K393" s="65"/>
      <c r="L393" s="65"/>
      <c r="M393" s="65"/>
      <c r="N393" s="65"/>
      <c r="O393" s="65"/>
    </row>
    <row r="394" spans="2:15" ht="15.75" customHeight="1">
      <c r="B394" s="65"/>
      <c r="C394" s="67"/>
      <c r="D394" s="67"/>
      <c r="E394" s="66"/>
      <c r="F394" s="66"/>
      <c r="G394" s="66"/>
      <c r="H394" s="66"/>
      <c r="I394" s="66"/>
      <c r="K394" s="65"/>
      <c r="L394" s="65"/>
      <c r="M394" s="65"/>
      <c r="N394" s="65"/>
      <c r="O394" s="65"/>
    </row>
    <row r="395" spans="2:15" ht="15.75" customHeight="1">
      <c r="B395" s="65"/>
      <c r="C395" s="67"/>
      <c r="D395" s="67"/>
      <c r="E395" s="66"/>
      <c r="F395" s="66"/>
      <c r="G395" s="66"/>
      <c r="H395" s="66"/>
      <c r="I395" s="66"/>
      <c r="K395" s="65"/>
      <c r="L395" s="65"/>
      <c r="M395" s="65"/>
      <c r="N395" s="65"/>
      <c r="O395" s="65"/>
    </row>
    <row r="396" spans="2:15" ht="15.75" customHeight="1">
      <c r="B396" s="65"/>
      <c r="C396" s="67"/>
      <c r="D396" s="67"/>
      <c r="E396" s="66"/>
      <c r="F396" s="66"/>
      <c r="G396" s="66"/>
      <c r="H396" s="66"/>
      <c r="I396" s="66"/>
      <c r="K396" s="65"/>
      <c r="L396" s="65"/>
      <c r="M396" s="65"/>
      <c r="N396" s="65"/>
      <c r="O396" s="65"/>
    </row>
    <row r="397" spans="2:15" ht="15.75" customHeight="1">
      <c r="B397" s="65"/>
      <c r="C397" s="67"/>
      <c r="D397" s="67"/>
      <c r="E397" s="66"/>
      <c r="F397" s="66"/>
      <c r="G397" s="66"/>
      <c r="H397" s="66"/>
      <c r="I397" s="66"/>
      <c r="K397" s="65"/>
      <c r="L397" s="65"/>
      <c r="M397" s="65"/>
      <c r="N397" s="65"/>
      <c r="O397" s="65"/>
    </row>
    <row r="398" spans="2:15" ht="15.75" customHeight="1">
      <c r="B398" s="65"/>
      <c r="C398" s="67"/>
      <c r="D398" s="67"/>
      <c r="E398" s="66"/>
      <c r="F398" s="66"/>
      <c r="G398" s="66"/>
      <c r="H398" s="66"/>
      <c r="I398" s="66"/>
      <c r="K398" s="65"/>
      <c r="L398" s="65"/>
      <c r="M398" s="65"/>
      <c r="N398" s="65"/>
      <c r="O398" s="65"/>
    </row>
    <row r="399" spans="2:15" ht="15.75" customHeight="1">
      <c r="B399" s="65"/>
      <c r="C399" s="67"/>
      <c r="D399" s="67"/>
      <c r="E399" s="66"/>
      <c r="F399" s="66"/>
      <c r="G399" s="66"/>
      <c r="H399" s="66"/>
      <c r="I399" s="66"/>
      <c r="K399" s="65"/>
      <c r="L399" s="65"/>
      <c r="M399" s="65"/>
      <c r="N399" s="65"/>
      <c r="O399" s="65"/>
    </row>
    <row r="400" spans="2:15" ht="15.75" customHeight="1">
      <c r="B400" s="65"/>
      <c r="C400" s="67"/>
      <c r="D400" s="67"/>
      <c r="E400" s="66"/>
      <c r="F400" s="66"/>
      <c r="G400" s="66"/>
      <c r="H400" s="66"/>
      <c r="I400" s="66"/>
      <c r="K400" s="65"/>
      <c r="L400" s="65"/>
      <c r="M400" s="65"/>
      <c r="N400" s="65"/>
      <c r="O400" s="65"/>
    </row>
    <row r="401" spans="2:15" ht="15.75" customHeight="1">
      <c r="B401" s="65"/>
      <c r="C401" s="67"/>
      <c r="D401" s="67"/>
      <c r="E401" s="66"/>
      <c r="F401" s="66"/>
      <c r="G401" s="66"/>
      <c r="H401" s="66"/>
      <c r="I401" s="66"/>
      <c r="K401" s="65"/>
      <c r="L401" s="65"/>
      <c r="M401" s="65"/>
      <c r="N401" s="65"/>
      <c r="O401" s="65"/>
    </row>
    <row r="402" spans="2:15" ht="15.75" customHeight="1">
      <c r="B402" s="65"/>
      <c r="C402" s="67"/>
      <c r="D402" s="67"/>
      <c r="E402" s="66"/>
      <c r="F402" s="66"/>
      <c r="G402" s="66"/>
      <c r="H402" s="66"/>
      <c r="I402" s="66"/>
      <c r="K402" s="65"/>
      <c r="L402" s="65"/>
      <c r="M402" s="65"/>
      <c r="N402" s="65"/>
      <c r="O402" s="65"/>
    </row>
    <row r="403" spans="2:15" ht="15.75" customHeight="1">
      <c r="B403" s="65"/>
      <c r="C403" s="67"/>
      <c r="D403" s="67"/>
      <c r="E403" s="66"/>
      <c r="F403" s="66"/>
      <c r="G403" s="66"/>
      <c r="H403" s="66"/>
      <c r="I403" s="66"/>
      <c r="K403" s="65"/>
      <c r="L403" s="65"/>
      <c r="M403" s="65"/>
      <c r="N403" s="65"/>
      <c r="O403" s="65"/>
    </row>
    <row r="404" spans="2:15" ht="15.75" customHeight="1">
      <c r="B404" s="65"/>
      <c r="C404" s="67"/>
      <c r="D404" s="67"/>
      <c r="E404" s="66"/>
      <c r="F404" s="66"/>
      <c r="G404" s="66"/>
      <c r="H404" s="66"/>
      <c r="I404" s="66"/>
      <c r="K404" s="65"/>
      <c r="L404" s="65"/>
      <c r="M404" s="65"/>
      <c r="N404" s="65"/>
      <c r="O404" s="65"/>
    </row>
    <row r="405" spans="2:15" ht="15.75" customHeight="1">
      <c r="B405" s="65"/>
      <c r="C405" s="67"/>
      <c r="D405" s="67"/>
      <c r="E405" s="66"/>
      <c r="F405" s="66"/>
      <c r="G405" s="66"/>
      <c r="H405" s="66"/>
      <c r="I405" s="66"/>
      <c r="K405" s="65"/>
      <c r="L405" s="65"/>
      <c r="M405" s="65"/>
      <c r="N405" s="65"/>
      <c r="O405" s="65"/>
    </row>
    <row r="406" spans="2:15" ht="15.75" customHeight="1">
      <c r="B406" s="65"/>
      <c r="C406" s="67"/>
      <c r="D406" s="67"/>
      <c r="E406" s="66"/>
      <c r="F406" s="66"/>
      <c r="G406" s="66"/>
      <c r="H406" s="66"/>
      <c r="I406" s="66"/>
      <c r="K406" s="65"/>
      <c r="L406" s="65"/>
      <c r="M406" s="65"/>
      <c r="N406" s="65"/>
      <c r="O406" s="65"/>
    </row>
    <row r="407" spans="2:15" ht="15.75" customHeight="1">
      <c r="B407" s="65"/>
      <c r="C407" s="67"/>
      <c r="D407" s="67"/>
      <c r="E407" s="66"/>
      <c r="F407" s="66"/>
      <c r="G407" s="66"/>
      <c r="H407" s="66"/>
      <c r="I407" s="66"/>
      <c r="K407" s="65"/>
      <c r="L407" s="65"/>
      <c r="M407" s="65"/>
      <c r="N407" s="65"/>
      <c r="O407" s="65"/>
    </row>
    <row r="408" spans="2:15" ht="15.75" customHeight="1">
      <c r="B408" s="65"/>
      <c r="C408" s="67"/>
      <c r="D408" s="67"/>
      <c r="E408" s="66"/>
      <c r="F408" s="66"/>
      <c r="G408" s="66"/>
      <c r="H408" s="66"/>
      <c r="I408" s="66"/>
      <c r="K408" s="65"/>
      <c r="L408" s="65"/>
      <c r="M408" s="65"/>
      <c r="N408" s="65"/>
      <c r="O408" s="65"/>
    </row>
    <row r="409" spans="2:15" ht="15.75" customHeight="1">
      <c r="B409" s="65"/>
      <c r="C409" s="67"/>
      <c r="D409" s="67"/>
      <c r="E409" s="66"/>
      <c r="F409" s="66"/>
      <c r="G409" s="66"/>
      <c r="H409" s="66"/>
      <c r="I409" s="66"/>
      <c r="K409" s="65"/>
      <c r="L409" s="65"/>
      <c r="M409" s="65"/>
      <c r="N409" s="65"/>
      <c r="O409" s="65"/>
    </row>
    <row r="410" spans="2:15" ht="15.75" customHeight="1">
      <c r="B410" s="65"/>
      <c r="C410" s="67"/>
      <c r="D410" s="67"/>
      <c r="E410" s="66"/>
      <c r="F410" s="66"/>
      <c r="G410" s="66"/>
      <c r="H410" s="66"/>
      <c r="I410" s="66"/>
      <c r="K410" s="65"/>
      <c r="L410" s="65"/>
      <c r="M410" s="65"/>
      <c r="N410" s="65"/>
      <c r="O410" s="65"/>
    </row>
    <row r="411" spans="2:15" ht="15.75" customHeight="1">
      <c r="B411" s="65"/>
      <c r="C411" s="67"/>
      <c r="D411" s="67"/>
      <c r="E411" s="66"/>
      <c r="F411" s="66"/>
      <c r="G411" s="66"/>
      <c r="H411" s="66"/>
      <c r="I411" s="66"/>
      <c r="K411" s="65"/>
      <c r="L411" s="65"/>
      <c r="M411" s="65"/>
      <c r="N411" s="65"/>
      <c r="O411" s="65"/>
    </row>
    <row r="412" spans="2:15" ht="15.75" customHeight="1">
      <c r="B412" s="65"/>
      <c r="C412" s="67"/>
      <c r="D412" s="67"/>
      <c r="E412" s="66"/>
      <c r="F412" s="66"/>
      <c r="G412" s="66"/>
      <c r="H412" s="66"/>
      <c r="I412" s="66"/>
      <c r="K412" s="65"/>
      <c r="L412" s="65"/>
      <c r="M412" s="65"/>
      <c r="N412" s="65"/>
      <c r="O412" s="65"/>
    </row>
    <row r="413" spans="2:15" ht="15.75" customHeight="1">
      <c r="B413" s="65"/>
      <c r="C413" s="67"/>
      <c r="D413" s="67"/>
      <c r="E413" s="66"/>
      <c r="F413" s="66"/>
      <c r="G413" s="66"/>
      <c r="H413" s="66"/>
      <c r="I413" s="66"/>
      <c r="K413" s="65"/>
      <c r="L413" s="65"/>
      <c r="M413" s="65"/>
      <c r="N413" s="65"/>
      <c r="O413" s="65"/>
    </row>
    <row r="414" spans="2:15" ht="15.75" customHeight="1">
      <c r="B414" s="65"/>
      <c r="C414" s="67"/>
      <c r="D414" s="67"/>
      <c r="E414" s="66"/>
      <c r="F414" s="66"/>
      <c r="G414" s="66"/>
      <c r="H414" s="66"/>
      <c r="I414" s="66"/>
      <c r="K414" s="65"/>
      <c r="L414" s="65"/>
      <c r="M414" s="65"/>
      <c r="N414" s="65"/>
      <c r="O414" s="65"/>
    </row>
    <row r="415" spans="2:15" ht="15.75" customHeight="1">
      <c r="B415" s="65"/>
      <c r="C415" s="67"/>
      <c r="D415" s="67"/>
      <c r="E415" s="66"/>
      <c r="F415" s="66"/>
      <c r="G415" s="66"/>
      <c r="H415" s="66"/>
      <c r="I415" s="66"/>
      <c r="K415" s="65"/>
      <c r="L415" s="65"/>
      <c r="M415" s="65"/>
      <c r="N415" s="65"/>
      <c r="O415" s="65"/>
    </row>
    <row r="416" spans="2:15" ht="15.75" customHeight="1">
      <c r="B416" s="65"/>
      <c r="C416" s="67"/>
      <c r="D416" s="67"/>
      <c r="E416" s="66"/>
      <c r="F416" s="66"/>
      <c r="G416" s="66"/>
      <c r="H416" s="66"/>
      <c r="I416" s="66"/>
      <c r="K416" s="65"/>
      <c r="L416" s="65"/>
      <c r="M416" s="65"/>
      <c r="N416" s="65"/>
      <c r="O416" s="65"/>
    </row>
    <row r="417" spans="2:15" ht="15.75" customHeight="1">
      <c r="B417" s="65"/>
      <c r="C417" s="67"/>
      <c r="D417" s="67"/>
      <c r="E417" s="66"/>
      <c r="F417" s="66"/>
      <c r="G417" s="66"/>
      <c r="H417" s="66"/>
      <c r="I417" s="66"/>
      <c r="K417" s="65"/>
      <c r="L417" s="65"/>
      <c r="M417" s="65"/>
      <c r="N417" s="65"/>
      <c r="O417" s="65"/>
    </row>
    <row r="418" spans="2:15" ht="15.75" customHeight="1">
      <c r="B418" s="65"/>
      <c r="C418" s="67"/>
      <c r="D418" s="67"/>
      <c r="E418" s="66"/>
      <c r="F418" s="66"/>
      <c r="G418" s="66"/>
      <c r="H418" s="66"/>
      <c r="I418" s="66"/>
      <c r="K418" s="65"/>
      <c r="L418" s="65"/>
      <c r="M418" s="65"/>
      <c r="N418" s="65"/>
      <c r="O418" s="65"/>
    </row>
    <row r="419" spans="2:15" ht="15.75" customHeight="1">
      <c r="B419" s="65"/>
      <c r="C419" s="67"/>
      <c r="D419" s="67"/>
      <c r="E419" s="66"/>
      <c r="F419" s="66"/>
      <c r="G419" s="66"/>
      <c r="H419" s="66"/>
      <c r="I419" s="66"/>
      <c r="K419" s="65"/>
      <c r="L419" s="65"/>
      <c r="M419" s="65"/>
      <c r="N419" s="65"/>
      <c r="O419" s="65"/>
    </row>
    <row r="420" spans="2:15" ht="15.75" customHeight="1">
      <c r="B420" s="65"/>
      <c r="C420" s="67"/>
      <c r="D420" s="67"/>
      <c r="E420" s="66"/>
      <c r="F420" s="66"/>
      <c r="G420" s="66"/>
      <c r="H420" s="66"/>
      <c r="I420" s="66"/>
      <c r="K420" s="65"/>
      <c r="L420" s="65"/>
      <c r="M420" s="65"/>
      <c r="N420" s="65"/>
      <c r="O420" s="65"/>
    </row>
    <row r="421" spans="2:15" ht="15.75" customHeight="1">
      <c r="B421" s="65"/>
      <c r="C421" s="67"/>
      <c r="D421" s="67"/>
      <c r="E421" s="66"/>
      <c r="F421" s="66"/>
      <c r="G421" s="66"/>
      <c r="H421" s="66"/>
      <c r="I421" s="66"/>
      <c r="K421" s="65"/>
      <c r="L421" s="65"/>
      <c r="M421" s="65"/>
      <c r="N421" s="65"/>
      <c r="O421" s="65"/>
    </row>
    <row r="422" spans="2:15" ht="15.75" customHeight="1">
      <c r="B422" s="65"/>
      <c r="C422" s="67"/>
      <c r="D422" s="67"/>
      <c r="E422" s="66"/>
      <c r="F422" s="66"/>
      <c r="G422" s="66"/>
      <c r="H422" s="66"/>
      <c r="I422" s="66"/>
      <c r="K422" s="65"/>
      <c r="L422" s="65"/>
      <c r="M422" s="65"/>
      <c r="N422" s="65"/>
      <c r="O422" s="65"/>
    </row>
    <row r="423" spans="2:15" ht="15.75" customHeight="1">
      <c r="B423" s="65"/>
      <c r="C423" s="67"/>
      <c r="D423" s="67"/>
      <c r="E423" s="66"/>
      <c r="F423" s="66"/>
      <c r="G423" s="66"/>
      <c r="H423" s="66"/>
      <c r="I423" s="66"/>
      <c r="K423" s="65"/>
      <c r="L423" s="65"/>
      <c r="M423" s="65"/>
      <c r="N423" s="65"/>
      <c r="O423" s="65"/>
    </row>
    <row r="424" spans="2:15" ht="15.75" customHeight="1">
      <c r="B424" s="65"/>
      <c r="C424" s="67"/>
      <c r="D424" s="67"/>
      <c r="E424" s="66"/>
      <c r="F424" s="66"/>
      <c r="G424" s="66"/>
      <c r="H424" s="66"/>
      <c r="I424" s="66"/>
      <c r="K424" s="65"/>
      <c r="L424" s="65"/>
      <c r="M424" s="65"/>
      <c r="N424" s="65"/>
      <c r="O424" s="65"/>
    </row>
    <row r="425" spans="2:15" ht="15.75" customHeight="1">
      <c r="B425" s="65"/>
      <c r="C425" s="67"/>
      <c r="D425" s="67"/>
      <c r="E425" s="66"/>
      <c r="F425" s="66"/>
      <c r="G425" s="66"/>
      <c r="H425" s="66"/>
      <c r="I425" s="66"/>
      <c r="K425" s="65"/>
      <c r="L425" s="65"/>
      <c r="M425" s="65"/>
      <c r="N425" s="65"/>
      <c r="O425" s="65"/>
    </row>
    <row r="426" spans="2:15" ht="15.75" customHeight="1">
      <c r="B426" s="65"/>
      <c r="C426" s="67"/>
      <c r="D426" s="67"/>
      <c r="E426" s="66"/>
      <c r="F426" s="66"/>
      <c r="G426" s="66"/>
      <c r="H426" s="66"/>
      <c r="I426" s="66"/>
      <c r="K426" s="65"/>
      <c r="L426" s="65"/>
      <c r="M426" s="65"/>
      <c r="N426" s="65"/>
      <c r="O426" s="65"/>
    </row>
    <row r="427" spans="2:15" ht="15.75" customHeight="1">
      <c r="B427" s="65"/>
      <c r="C427" s="67"/>
      <c r="D427" s="67"/>
      <c r="E427" s="66"/>
      <c r="F427" s="66"/>
      <c r="G427" s="66"/>
      <c r="H427" s="66"/>
      <c r="I427" s="66"/>
      <c r="K427" s="65"/>
      <c r="L427" s="65"/>
      <c r="M427" s="65"/>
      <c r="N427" s="65"/>
      <c r="O427" s="65"/>
    </row>
    <row r="428" spans="2:15" ht="15.75" customHeight="1">
      <c r="B428" s="65"/>
      <c r="C428" s="67"/>
      <c r="D428" s="67"/>
      <c r="E428" s="66"/>
      <c r="F428" s="66"/>
      <c r="G428" s="66"/>
      <c r="H428" s="66"/>
      <c r="I428" s="66"/>
      <c r="K428" s="65"/>
      <c r="L428" s="65"/>
      <c r="M428" s="65"/>
      <c r="N428" s="65"/>
      <c r="O428" s="65"/>
    </row>
    <row r="429" spans="2:15" ht="15.75" customHeight="1">
      <c r="B429" s="65"/>
      <c r="C429" s="67"/>
      <c r="D429" s="67"/>
      <c r="E429" s="66"/>
      <c r="F429" s="66"/>
      <c r="G429" s="66"/>
      <c r="H429" s="66"/>
      <c r="I429" s="66"/>
      <c r="K429" s="65"/>
      <c r="L429" s="65"/>
      <c r="M429" s="65"/>
      <c r="N429" s="65"/>
      <c r="O429" s="65"/>
    </row>
    <row r="430" spans="2:15" ht="15.75" customHeight="1">
      <c r="B430" s="65"/>
      <c r="C430" s="67"/>
      <c r="D430" s="67"/>
      <c r="E430" s="66"/>
      <c r="F430" s="66"/>
      <c r="G430" s="66"/>
      <c r="H430" s="66"/>
      <c r="I430" s="66"/>
      <c r="K430" s="65"/>
      <c r="L430" s="65"/>
      <c r="M430" s="65"/>
      <c r="N430" s="65"/>
      <c r="O430" s="65"/>
    </row>
    <row r="431" spans="2:15" ht="15.75" customHeight="1">
      <c r="B431" s="65"/>
      <c r="C431" s="67"/>
      <c r="D431" s="67"/>
      <c r="E431" s="66"/>
      <c r="F431" s="66"/>
      <c r="G431" s="66"/>
      <c r="H431" s="66"/>
      <c r="I431" s="66"/>
      <c r="K431" s="65"/>
      <c r="L431" s="65"/>
      <c r="M431" s="65"/>
      <c r="N431" s="65"/>
      <c r="O431" s="65"/>
    </row>
    <row r="432" spans="2:15" ht="15.75" customHeight="1">
      <c r="B432" s="65"/>
      <c r="C432" s="67"/>
      <c r="D432" s="67"/>
      <c r="E432" s="66"/>
      <c r="F432" s="66"/>
      <c r="G432" s="66"/>
      <c r="H432" s="66"/>
      <c r="I432" s="66"/>
      <c r="K432" s="65"/>
      <c r="L432" s="65"/>
      <c r="M432" s="65"/>
      <c r="N432" s="65"/>
      <c r="O432" s="65"/>
    </row>
    <row r="433" spans="2:15" ht="15.75" customHeight="1">
      <c r="B433" s="65"/>
      <c r="C433" s="67"/>
      <c r="D433" s="67"/>
      <c r="E433" s="66"/>
      <c r="F433" s="66"/>
      <c r="G433" s="66"/>
      <c r="H433" s="66"/>
      <c r="I433" s="66"/>
      <c r="K433" s="65"/>
      <c r="L433" s="65"/>
      <c r="M433" s="65"/>
      <c r="N433" s="65"/>
      <c r="O433" s="65"/>
    </row>
    <row r="434" spans="2:15" ht="15.75" customHeight="1">
      <c r="B434" s="65"/>
      <c r="C434" s="67"/>
      <c r="D434" s="67"/>
      <c r="E434" s="66"/>
      <c r="F434" s="66"/>
      <c r="G434" s="66"/>
      <c r="H434" s="66"/>
      <c r="I434" s="66"/>
      <c r="K434" s="65"/>
      <c r="L434" s="65"/>
      <c r="M434" s="65"/>
      <c r="N434" s="65"/>
      <c r="O434" s="65"/>
    </row>
    <row r="435" spans="2:15" ht="15.75" customHeight="1">
      <c r="B435" s="65"/>
      <c r="C435" s="67"/>
      <c r="D435" s="67"/>
      <c r="E435" s="66"/>
      <c r="F435" s="66"/>
      <c r="G435" s="66"/>
      <c r="H435" s="66"/>
      <c r="I435" s="66"/>
      <c r="K435" s="65"/>
      <c r="L435" s="65"/>
      <c r="M435" s="65"/>
      <c r="N435" s="65"/>
      <c r="O435" s="65"/>
    </row>
    <row r="436" spans="2:15" ht="15.75" customHeight="1">
      <c r="B436" s="65"/>
      <c r="C436" s="67"/>
      <c r="D436" s="67"/>
      <c r="E436" s="66"/>
      <c r="F436" s="66"/>
      <c r="G436" s="66"/>
      <c r="H436" s="66"/>
      <c r="I436" s="66"/>
      <c r="K436" s="65"/>
      <c r="L436" s="65"/>
      <c r="M436" s="65"/>
      <c r="N436" s="65"/>
      <c r="O436" s="65"/>
    </row>
    <row r="437" spans="2:15" ht="15.75" customHeight="1">
      <c r="B437" s="65"/>
      <c r="C437" s="67"/>
      <c r="D437" s="67"/>
      <c r="E437" s="66"/>
      <c r="F437" s="66"/>
      <c r="G437" s="66"/>
      <c r="H437" s="66"/>
      <c r="I437" s="66"/>
      <c r="K437" s="65"/>
      <c r="L437" s="65"/>
      <c r="M437" s="65"/>
      <c r="N437" s="65"/>
      <c r="O437" s="65"/>
    </row>
    <row r="438" spans="2:15" ht="15.75" customHeight="1">
      <c r="B438" s="65"/>
      <c r="C438" s="67"/>
      <c r="D438" s="67"/>
      <c r="E438" s="66"/>
      <c r="F438" s="66"/>
      <c r="G438" s="66"/>
      <c r="H438" s="66"/>
      <c r="I438" s="66"/>
      <c r="K438" s="65"/>
      <c r="L438" s="65"/>
      <c r="M438" s="65"/>
      <c r="N438" s="65"/>
      <c r="O438" s="65"/>
    </row>
    <row r="439" spans="2:15" ht="15.75" customHeight="1">
      <c r="B439" s="65"/>
      <c r="C439" s="67"/>
      <c r="D439" s="67"/>
      <c r="E439" s="66"/>
      <c r="F439" s="66"/>
      <c r="G439" s="66"/>
      <c r="H439" s="66"/>
      <c r="I439" s="66"/>
      <c r="K439" s="65"/>
      <c r="L439" s="65"/>
      <c r="M439" s="65"/>
      <c r="N439" s="65"/>
      <c r="O439" s="65"/>
    </row>
    <row r="440" spans="2:15" ht="15.75" customHeight="1">
      <c r="B440" s="65"/>
      <c r="C440" s="67"/>
      <c r="D440" s="67"/>
      <c r="E440" s="66"/>
      <c r="F440" s="66"/>
      <c r="G440" s="66"/>
      <c r="H440" s="66"/>
      <c r="I440" s="66"/>
      <c r="K440" s="65"/>
      <c r="L440" s="65"/>
      <c r="M440" s="65"/>
      <c r="N440" s="65"/>
      <c r="O440" s="65"/>
    </row>
    <row r="441" spans="2:15" ht="15.75" customHeight="1">
      <c r="B441" s="65"/>
      <c r="C441" s="67"/>
      <c r="D441" s="67"/>
      <c r="E441" s="66"/>
      <c r="F441" s="66"/>
      <c r="G441" s="66"/>
      <c r="H441" s="66"/>
      <c r="I441" s="66"/>
      <c r="K441" s="65"/>
      <c r="L441" s="65"/>
      <c r="M441" s="65"/>
      <c r="N441" s="65"/>
      <c r="O441" s="65"/>
    </row>
    <row r="442" spans="2:15" ht="15.75" customHeight="1">
      <c r="B442" s="65"/>
      <c r="C442" s="67"/>
      <c r="D442" s="67"/>
      <c r="E442" s="66"/>
      <c r="F442" s="66"/>
      <c r="G442" s="66"/>
      <c r="H442" s="66"/>
      <c r="I442" s="66"/>
      <c r="K442" s="65"/>
      <c r="L442" s="65"/>
      <c r="M442" s="65"/>
      <c r="N442" s="65"/>
      <c r="O442" s="65"/>
    </row>
    <row r="443" spans="2:15" ht="15.75" customHeight="1">
      <c r="B443" s="65"/>
      <c r="C443" s="67"/>
      <c r="D443" s="67"/>
      <c r="E443" s="66"/>
      <c r="F443" s="66"/>
      <c r="G443" s="66"/>
      <c r="H443" s="66"/>
      <c r="I443" s="66"/>
      <c r="K443" s="65"/>
      <c r="L443" s="65"/>
      <c r="M443" s="65"/>
      <c r="N443" s="65"/>
      <c r="O443" s="65"/>
    </row>
    <row r="444" spans="2:15" ht="15.75" customHeight="1">
      <c r="B444" s="65"/>
      <c r="C444" s="67"/>
      <c r="D444" s="67"/>
      <c r="E444" s="66"/>
      <c r="F444" s="66"/>
      <c r="G444" s="66"/>
      <c r="H444" s="66"/>
      <c r="I444" s="66"/>
      <c r="K444" s="65"/>
      <c r="L444" s="65"/>
      <c r="M444" s="65"/>
      <c r="N444" s="65"/>
      <c r="O444" s="65"/>
    </row>
    <row r="445" spans="2:15" ht="15.75" customHeight="1">
      <c r="B445" s="65"/>
      <c r="C445" s="67"/>
      <c r="D445" s="67"/>
      <c r="E445" s="66"/>
      <c r="F445" s="66"/>
      <c r="G445" s="66"/>
      <c r="H445" s="66"/>
      <c r="I445" s="66"/>
      <c r="K445" s="65"/>
      <c r="L445" s="65"/>
      <c r="M445" s="65"/>
      <c r="N445" s="65"/>
      <c r="O445" s="65"/>
    </row>
    <row r="446" spans="2:15" ht="15.75" customHeight="1">
      <c r="B446" s="65"/>
      <c r="C446" s="67"/>
      <c r="D446" s="67"/>
      <c r="E446" s="66"/>
      <c r="F446" s="66"/>
      <c r="G446" s="66"/>
      <c r="H446" s="66"/>
      <c r="I446" s="66"/>
      <c r="K446" s="65"/>
      <c r="L446" s="65"/>
      <c r="M446" s="65"/>
      <c r="N446" s="65"/>
      <c r="O446" s="65"/>
    </row>
    <row r="447" spans="2:15" ht="15.75" customHeight="1">
      <c r="B447" s="65"/>
      <c r="C447" s="67"/>
      <c r="D447" s="67"/>
      <c r="E447" s="66"/>
      <c r="F447" s="66"/>
      <c r="G447" s="66"/>
      <c r="H447" s="66"/>
      <c r="I447" s="66"/>
      <c r="K447" s="65"/>
      <c r="L447" s="65"/>
      <c r="M447" s="65"/>
      <c r="N447" s="65"/>
      <c r="O447" s="65"/>
    </row>
    <row r="448" spans="2:15" ht="15.75" customHeight="1">
      <c r="B448" s="65"/>
      <c r="C448" s="67"/>
      <c r="D448" s="67"/>
      <c r="E448" s="66"/>
      <c r="F448" s="66"/>
      <c r="G448" s="66"/>
      <c r="H448" s="66"/>
      <c r="I448" s="66"/>
      <c r="K448" s="65"/>
      <c r="L448" s="65"/>
      <c r="M448" s="65"/>
      <c r="N448" s="65"/>
      <c r="O448" s="65"/>
    </row>
    <row r="449" spans="2:15" ht="15.75" customHeight="1">
      <c r="B449" s="65"/>
      <c r="C449" s="67"/>
      <c r="D449" s="67"/>
      <c r="E449" s="66"/>
      <c r="F449" s="66"/>
      <c r="G449" s="66"/>
      <c r="H449" s="66"/>
      <c r="I449" s="66"/>
      <c r="K449" s="65"/>
      <c r="L449" s="65"/>
      <c r="M449" s="65"/>
      <c r="N449" s="65"/>
      <c r="O449" s="65"/>
    </row>
    <row r="450" spans="2:15" ht="15.75" customHeight="1">
      <c r="B450" s="65"/>
      <c r="C450" s="67"/>
      <c r="D450" s="67"/>
      <c r="E450" s="66"/>
      <c r="F450" s="66"/>
      <c r="G450" s="66"/>
      <c r="H450" s="66"/>
      <c r="I450" s="66"/>
      <c r="K450" s="65"/>
      <c r="L450" s="65"/>
      <c r="M450" s="65"/>
      <c r="N450" s="65"/>
      <c r="O450" s="65"/>
    </row>
    <row r="451" spans="2:15" ht="15.75" customHeight="1">
      <c r="B451" s="65"/>
      <c r="C451" s="67"/>
      <c r="D451" s="67"/>
      <c r="E451" s="66"/>
      <c r="F451" s="66"/>
      <c r="G451" s="66"/>
      <c r="H451" s="66"/>
      <c r="I451" s="66"/>
      <c r="K451" s="65"/>
      <c r="L451" s="65"/>
      <c r="M451" s="65"/>
      <c r="N451" s="65"/>
      <c r="O451" s="65"/>
    </row>
    <row r="452" spans="2:15" ht="15.75" customHeight="1">
      <c r="B452" s="65"/>
      <c r="C452" s="67"/>
      <c r="D452" s="67"/>
      <c r="E452" s="66"/>
      <c r="F452" s="66"/>
      <c r="G452" s="66"/>
      <c r="H452" s="66"/>
      <c r="I452" s="66"/>
      <c r="K452" s="65"/>
      <c r="L452" s="65"/>
      <c r="M452" s="65"/>
      <c r="N452" s="65"/>
      <c r="O452" s="65"/>
    </row>
    <row r="453" spans="2:15" ht="15.75" customHeight="1">
      <c r="B453" s="65"/>
      <c r="C453" s="67"/>
      <c r="D453" s="67"/>
      <c r="E453" s="66"/>
      <c r="F453" s="66"/>
      <c r="G453" s="66"/>
      <c r="H453" s="66"/>
      <c r="I453" s="66"/>
      <c r="K453" s="65"/>
      <c r="L453" s="65"/>
      <c r="M453" s="65"/>
      <c r="N453" s="65"/>
      <c r="O453" s="65"/>
    </row>
    <row r="454" spans="2:15" ht="15.75" customHeight="1">
      <c r="B454" s="65"/>
      <c r="C454" s="67"/>
      <c r="D454" s="67"/>
      <c r="E454" s="66"/>
      <c r="F454" s="66"/>
      <c r="G454" s="66"/>
      <c r="H454" s="66"/>
      <c r="I454" s="66"/>
      <c r="K454" s="65"/>
      <c r="L454" s="65"/>
      <c r="M454" s="65"/>
      <c r="N454" s="65"/>
      <c r="O454" s="65"/>
    </row>
    <row r="455" spans="2:15" ht="15.75" customHeight="1">
      <c r="B455" s="65"/>
      <c r="C455" s="67"/>
      <c r="D455" s="67"/>
      <c r="E455" s="66"/>
      <c r="F455" s="66"/>
      <c r="G455" s="66"/>
      <c r="H455" s="66"/>
      <c r="I455" s="66"/>
      <c r="K455" s="65"/>
      <c r="L455" s="65"/>
      <c r="M455" s="65"/>
      <c r="N455" s="65"/>
      <c r="O455" s="65"/>
    </row>
    <row r="456" spans="2:15" ht="15.75" customHeight="1">
      <c r="B456" s="65"/>
      <c r="C456" s="67"/>
      <c r="D456" s="67"/>
      <c r="E456" s="66"/>
      <c r="F456" s="66"/>
      <c r="G456" s="66"/>
      <c r="H456" s="66"/>
      <c r="I456" s="66"/>
      <c r="K456" s="65"/>
      <c r="L456" s="65"/>
      <c r="M456" s="65"/>
      <c r="N456" s="65"/>
      <c r="O456" s="65"/>
    </row>
    <row r="457" spans="2:15" ht="15.75" customHeight="1">
      <c r="B457" s="65"/>
      <c r="C457" s="67"/>
      <c r="D457" s="67"/>
      <c r="E457" s="66"/>
      <c r="F457" s="66"/>
      <c r="G457" s="66"/>
      <c r="H457" s="66"/>
      <c r="I457" s="66"/>
      <c r="K457" s="65"/>
      <c r="L457" s="65"/>
      <c r="M457" s="65"/>
      <c r="N457" s="65"/>
      <c r="O457" s="65"/>
    </row>
    <row r="458" spans="2:15" ht="15.75" customHeight="1">
      <c r="B458" s="65"/>
      <c r="C458" s="67"/>
      <c r="D458" s="67"/>
      <c r="E458" s="66"/>
      <c r="F458" s="66"/>
      <c r="G458" s="66"/>
      <c r="H458" s="66"/>
      <c r="I458" s="66"/>
      <c r="K458" s="65"/>
      <c r="L458" s="65"/>
      <c r="M458" s="65"/>
      <c r="N458" s="65"/>
      <c r="O458" s="65"/>
    </row>
    <row r="459" spans="2:15" ht="15.75" customHeight="1">
      <c r="B459" s="65"/>
      <c r="C459" s="67"/>
      <c r="D459" s="67"/>
      <c r="E459" s="66"/>
      <c r="F459" s="66"/>
      <c r="G459" s="66"/>
      <c r="H459" s="66"/>
      <c r="I459" s="66"/>
      <c r="K459" s="65"/>
      <c r="L459" s="65"/>
      <c r="M459" s="65"/>
      <c r="N459" s="65"/>
      <c r="O459" s="65"/>
    </row>
    <row r="460" spans="2:15" ht="15.75" customHeight="1">
      <c r="B460" s="65"/>
      <c r="C460" s="67"/>
      <c r="D460" s="67"/>
      <c r="E460" s="66"/>
      <c r="F460" s="66"/>
      <c r="G460" s="66"/>
      <c r="H460" s="66"/>
      <c r="I460" s="66"/>
      <c r="K460" s="65"/>
      <c r="L460" s="65"/>
      <c r="M460" s="65"/>
      <c r="N460" s="65"/>
      <c r="O460" s="65"/>
    </row>
    <row r="461" spans="2:15" ht="15.75" customHeight="1">
      <c r="B461" s="65"/>
      <c r="C461" s="67"/>
      <c r="D461" s="67"/>
      <c r="E461" s="66"/>
      <c r="F461" s="66"/>
      <c r="G461" s="66"/>
      <c r="H461" s="66"/>
      <c r="I461" s="66"/>
      <c r="K461" s="65"/>
      <c r="L461" s="65"/>
      <c r="M461" s="65"/>
      <c r="N461" s="65"/>
      <c r="O461" s="65"/>
    </row>
    <row r="462" spans="2:15" ht="15.75" customHeight="1">
      <c r="B462" s="65"/>
      <c r="C462" s="67"/>
      <c r="D462" s="67"/>
      <c r="E462" s="66"/>
      <c r="F462" s="66"/>
      <c r="G462" s="66"/>
      <c r="H462" s="66"/>
      <c r="I462" s="66"/>
      <c r="K462" s="65"/>
      <c r="L462" s="65"/>
      <c r="M462" s="65"/>
      <c r="N462" s="65"/>
      <c r="O462" s="65"/>
    </row>
    <row r="463" spans="2:15" ht="15.75" customHeight="1">
      <c r="B463" s="65"/>
      <c r="C463" s="67"/>
      <c r="D463" s="67"/>
      <c r="E463" s="66"/>
      <c r="F463" s="66"/>
      <c r="G463" s="66"/>
      <c r="H463" s="66"/>
      <c r="I463" s="66"/>
      <c r="K463" s="65"/>
      <c r="L463" s="65"/>
      <c r="M463" s="65"/>
      <c r="N463" s="65"/>
      <c r="O463" s="65"/>
    </row>
    <row r="464" spans="2:15" ht="15.75" customHeight="1">
      <c r="B464" s="65"/>
      <c r="C464" s="67"/>
      <c r="D464" s="67"/>
      <c r="E464" s="66"/>
      <c r="F464" s="66"/>
      <c r="G464" s="66"/>
      <c r="H464" s="66"/>
      <c r="I464" s="66"/>
      <c r="K464" s="65"/>
      <c r="L464" s="65"/>
      <c r="M464" s="65"/>
      <c r="N464" s="65"/>
      <c r="O464" s="65"/>
    </row>
    <row r="465" spans="2:15" ht="15.75" customHeight="1">
      <c r="B465" s="65"/>
      <c r="C465" s="67"/>
      <c r="D465" s="67"/>
      <c r="E465" s="66"/>
      <c r="F465" s="66"/>
      <c r="G465" s="66"/>
      <c r="H465" s="66"/>
      <c r="I465" s="66"/>
      <c r="K465" s="65"/>
      <c r="L465" s="65"/>
      <c r="M465" s="65"/>
      <c r="N465" s="65"/>
      <c r="O465" s="65"/>
    </row>
    <row r="466" spans="2:15" ht="15.75" customHeight="1">
      <c r="B466" s="65"/>
      <c r="C466" s="67"/>
      <c r="D466" s="67"/>
      <c r="E466" s="66"/>
      <c r="F466" s="66"/>
      <c r="G466" s="66"/>
      <c r="H466" s="66"/>
      <c r="I466" s="66"/>
      <c r="K466" s="65"/>
      <c r="L466" s="65"/>
      <c r="M466" s="65"/>
      <c r="N466" s="65"/>
      <c r="O466" s="65"/>
    </row>
    <row r="467" spans="2:15" ht="15.75" customHeight="1">
      <c r="B467" s="65"/>
      <c r="C467" s="67"/>
      <c r="D467" s="67"/>
      <c r="E467" s="66"/>
      <c r="F467" s="66"/>
      <c r="G467" s="66"/>
      <c r="H467" s="66"/>
      <c r="I467" s="66"/>
      <c r="K467" s="65"/>
      <c r="L467" s="65"/>
      <c r="M467" s="65"/>
      <c r="N467" s="65"/>
      <c r="O467" s="65"/>
    </row>
    <row r="468" spans="2:15" ht="15.75" customHeight="1">
      <c r="B468" s="65"/>
      <c r="C468" s="67"/>
      <c r="D468" s="67"/>
      <c r="E468" s="66"/>
      <c r="F468" s="66"/>
      <c r="G468" s="66"/>
      <c r="H468" s="66"/>
      <c r="I468" s="66"/>
      <c r="K468" s="65"/>
      <c r="L468" s="65"/>
      <c r="M468" s="65"/>
      <c r="N468" s="65"/>
      <c r="O468" s="65"/>
    </row>
    <row r="469" spans="2:15" ht="15.75" customHeight="1">
      <c r="B469" s="65"/>
      <c r="C469" s="67"/>
      <c r="D469" s="67"/>
      <c r="E469" s="66"/>
      <c r="F469" s="66"/>
      <c r="G469" s="66"/>
      <c r="H469" s="66"/>
      <c r="I469" s="66"/>
      <c r="K469" s="65"/>
      <c r="L469" s="65"/>
      <c r="M469" s="65"/>
      <c r="N469" s="65"/>
      <c r="O469" s="65"/>
    </row>
    <row r="470" spans="2:15" ht="15.75" customHeight="1">
      <c r="B470" s="65"/>
      <c r="C470" s="67"/>
      <c r="D470" s="67"/>
      <c r="E470" s="66"/>
      <c r="F470" s="66"/>
      <c r="G470" s="66"/>
      <c r="H470" s="66"/>
      <c r="I470" s="66"/>
      <c r="K470" s="65"/>
      <c r="L470" s="65"/>
      <c r="M470" s="65"/>
      <c r="N470" s="65"/>
      <c r="O470" s="65"/>
    </row>
    <row r="471" spans="2:15" ht="15.75" customHeight="1">
      <c r="B471" s="65"/>
      <c r="C471" s="67"/>
      <c r="D471" s="67"/>
      <c r="E471" s="66"/>
      <c r="F471" s="66"/>
      <c r="G471" s="66"/>
      <c r="H471" s="66"/>
      <c r="I471" s="66"/>
      <c r="K471" s="65"/>
      <c r="L471" s="65"/>
      <c r="M471" s="65"/>
      <c r="N471" s="65"/>
      <c r="O471" s="65"/>
    </row>
    <row r="472" spans="2:15" ht="15.75" customHeight="1">
      <c r="B472" s="65"/>
      <c r="C472" s="67"/>
      <c r="D472" s="67"/>
      <c r="E472" s="66"/>
      <c r="F472" s="66"/>
      <c r="G472" s="66"/>
      <c r="H472" s="66"/>
      <c r="I472" s="66"/>
      <c r="K472" s="65"/>
      <c r="L472" s="65"/>
      <c r="M472" s="65"/>
      <c r="N472" s="65"/>
      <c r="O472" s="65"/>
    </row>
    <row r="473" spans="2:15" ht="15.75" customHeight="1">
      <c r="B473" s="65"/>
      <c r="C473" s="67"/>
      <c r="D473" s="67"/>
      <c r="E473" s="66"/>
      <c r="F473" s="66"/>
      <c r="G473" s="66"/>
      <c r="H473" s="66"/>
      <c r="I473" s="66"/>
      <c r="K473" s="65"/>
      <c r="L473" s="65"/>
      <c r="M473" s="65"/>
      <c r="N473" s="65"/>
      <c r="O473" s="65"/>
    </row>
    <row r="474" spans="2:15" ht="15.75" customHeight="1">
      <c r="B474" s="65"/>
      <c r="C474" s="67"/>
      <c r="D474" s="67"/>
      <c r="E474" s="66"/>
      <c r="F474" s="66"/>
      <c r="G474" s="66"/>
      <c r="H474" s="66"/>
      <c r="I474" s="66"/>
      <c r="K474" s="65"/>
      <c r="L474" s="65"/>
      <c r="M474" s="65"/>
      <c r="N474" s="65"/>
      <c r="O474" s="65"/>
    </row>
    <row r="475" spans="2:15" ht="15.75" customHeight="1">
      <c r="B475" s="65"/>
      <c r="C475" s="67"/>
      <c r="D475" s="67"/>
      <c r="E475" s="66"/>
      <c r="F475" s="66"/>
      <c r="G475" s="66"/>
      <c r="H475" s="66"/>
      <c r="I475" s="66"/>
      <c r="K475" s="65"/>
      <c r="L475" s="65"/>
      <c r="M475" s="65"/>
      <c r="N475" s="65"/>
      <c r="O475" s="65"/>
    </row>
    <row r="476" spans="2:15" ht="15.75" customHeight="1">
      <c r="B476" s="65"/>
      <c r="C476" s="67"/>
      <c r="D476" s="67"/>
      <c r="E476" s="66"/>
      <c r="F476" s="66"/>
      <c r="G476" s="66"/>
      <c r="H476" s="66"/>
      <c r="I476" s="66"/>
      <c r="K476" s="65"/>
      <c r="L476" s="65"/>
      <c r="M476" s="65"/>
      <c r="N476" s="65"/>
      <c r="O476" s="65"/>
    </row>
    <row r="477" spans="2:15" ht="15.75" customHeight="1">
      <c r="B477" s="65"/>
      <c r="C477" s="67"/>
      <c r="D477" s="67"/>
      <c r="E477" s="66"/>
      <c r="F477" s="66"/>
      <c r="G477" s="66"/>
      <c r="H477" s="66"/>
      <c r="I477" s="66"/>
      <c r="K477" s="65"/>
      <c r="L477" s="65"/>
      <c r="M477" s="65"/>
      <c r="N477" s="65"/>
      <c r="O477" s="65"/>
    </row>
    <row r="478" spans="2:15" ht="15.75" customHeight="1">
      <c r="B478" s="65"/>
      <c r="C478" s="67"/>
      <c r="D478" s="67"/>
      <c r="E478" s="66"/>
      <c r="F478" s="66"/>
      <c r="G478" s="66"/>
      <c r="H478" s="66"/>
      <c r="I478" s="66"/>
      <c r="K478" s="65"/>
      <c r="L478" s="65"/>
      <c r="M478" s="65"/>
      <c r="N478" s="65"/>
      <c r="O478" s="65"/>
    </row>
    <row r="479" spans="2:15" ht="15.75" customHeight="1">
      <c r="B479" s="65"/>
      <c r="C479" s="67"/>
      <c r="D479" s="67"/>
      <c r="E479" s="66"/>
      <c r="F479" s="66"/>
      <c r="G479" s="66"/>
      <c r="H479" s="66"/>
      <c r="I479" s="66"/>
      <c r="K479" s="65"/>
      <c r="L479" s="65"/>
      <c r="M479" s="65"/>
      <c r="N479" s="65"/>
      <c r="O479" s="65"/>
    </row>
    <row r="480" spans="2:15" ht="15.75" customHeight="1">
      <c r="B480" s="65"/>
      <c r="C480" s="67"/>
      <c r="D480" s="67"/>
      <c r="E480" s="66"/>
      <c r="F480" s="66"/>
      <c r="G480" s="66"/>
      <c r="H480" s="66"/>
      <c r="I480" s="66"/>
      <c r="K480" s="65"/>
      <c r="L480" s="65"/>
      <c r="M480" s="65"/>
      <c r="N480" s="65"/>
      <c r="O480" s="65"/>
    </row>
    <row r="481" spans="2:15" ht="15.75" customHeight="1">
      <c r="B481" s="65"/>
      <c r="C481" s="67"/>
      <c r="D481" s="67"/>
      <c r="E481" s="66"/>
      <c r="F481" s="66"/>
      <c r="G481" s="66"/>
      <c r="H481" s="66"/>
      <c r="I481" s="66"/>
      <c r="K481" s="65"/>
      <c r="L481" s="65"/>
      <c r="M481" s="65"/>
      <c r="N481" s="65"/>
      <c r="O481" s="65"/>
    </row>
    <row r="482" spans="2:15" ht="15.75" customHeight="1">
      <c r="B482" s="65"/>
      <c r="C482" s="67"/>
      <c r="D482" s="67"/>
      <c r="E482" s="66"/>
      <c r="F482" s="66"/>
      <c r="G482" s="66"/>
      <c r="H482" s="66"/>
      <c r="I482" s="66"/>
      <c r="K482" s="65"/>
      <c r="L482" s="65"/>
      <c r="M482" s="65"/>
      <c r="N482" s="65"/>
      <c r="O482" s="65"/>
    </row>
    <row r="483" spans="2:15" ht="15.75" customHeight="1">
      <c r="B483" s="65"/>
      <c r="C483" s="67"/>
      <c r="D483" s="67"/>
      <c r="E483" s="66"/>
      <c r="F483" s="66"/>
      <c r="G483" s="66"/>
      <c r="H483" s="66"/>
      <c r="I483" s="66"/>
      <c r="K483" s="65"/>
      <c r="L483" s="65"/>
      <c r="M483" s="65"/>
      <c r="N483" s="65"/>
      <c r="O483" s="65"/>
    </row>
    <row r="484" spans="2:15" ht="15.75" customHeight="1">
      <c r="B484" s="65"/>
      <c r="C484" s="67"/>
      <c r="D484" s="67"/>
      <c r="E484" s="66"/>
      <c r="F484" s="66"/>
      <c r="G484" s="66"/>
      <c r="H484" s="66"/>
      <c r="I484" s="66"/>
      <c r="K484" s="65"/>
      <c r="L484" s="65"/>
      <c r="M484" s="65"/>
      <c r="N484" s="65"/>
      <c r="O484" s="65"/>
    </row>
    <row r="485" spans="2:15" ht="15.75" customHeight="1">
      <c r="B485" s="65"/>
      <c r="C485" s="67"/>
      <c r="D485" s="67"/>
      <c r="E485" s="66"/>
      <c r="F485" s="66"/>
      <c r="G485" s="66"/>
      <c r="H485" s="66"/>
      <c r="I485" s="66"/>
      <c r="K485" s="65"/>
      <c r="L485" s="65"/>
      <c r="M485" s="65"/>
      <c r="N485" s="65"/>
      <c r="O485" s="65"/>
    </row>
    <row r="486" spans="2:15" ht="15.75" customHeight="1">
      <c r="B486" s="65"/>
      <c r="C486" s="67"/>
      <c r="D486" s="67"/>
      <c r="E486" s="66"/>
      <c r="F486" s="66"/>
      <c r="G486" s="66"/>
      <c r="H486" s="66"/>
      <c r="I486" s="66"/>
      <c r="K486" s="65"/>
      <c r="L486" s="65"/>
      <c r="M486" s="65"/>
      <c r="N486" s="65"/>
      <c r="O486" s="65"/>
    </row>
    <row r="487" spans="2:15" ht="15.75" customHeight="1">
      <c r="B487" s="65"/>
      <c r="C487" s="67"/>
      <c r="D487" s="67"/>
      <c r="E487" s="66"/>
      <c r="F487" s="66"/>
      <c r="G487" s="66"/>
      <c r="H487" s="66"/>
      <c r="I487" s="66"/>
      <c r="K487" s="65"/>
      <c r="L487" s="65"/>
      <c r="M487" s="65"/>
      <c r="N487" s="65"/>
      <c r="O487" s="65"/>
    </row>
    <row r="488" spans="2:15" ht="15.75" customHeight="1">
      <c r="B488" s="65"/>
      <c r="C488" s="67"/>
      <c r="D488" s="67"/>
      <c r="E488" s="66"/>
      <c r="F488" s="66"/>
      <c r="G488" s="66"/>
      <c r="H488" s="66"/>
      <c r="I488" s="66"/>
      <c r="K488" s="65"/>
      <c r="L488" s="65"/>
      <c r="M488" s="65"/>
      <c r="N488" s="65"/>
      <c r="O488" s="65"/>
    </row>
    <row r="489" spans="2:15" ht="15.75" customHeight="1">
      <c r="B489" s="65"/>
      <c r="C489" s="67"/>
      <c r="D489" s="67"/>
      <c r="E489" s="66"/>
      <c r="F489" s="66"/>
      <c r="G489" s="66"/>
      <c r="H489" s="66"/>
      <c r="I489" s="66"/>
      <c r="K489" s="65"/>
      <c r="L489" s="65"/>
      <c r="M489" s="65"/>
      <c r="N489" s="65"/>
      <c r="O489" s="65"/>
    </row>
    <row r="490" spans="2:15" ht="15.75" customHeight="1">
      <c r="B490" s="65"/>
      <c r="C490" s="67"/>
      <c r="D490" s="67"/>
      <c r="E490" s="66"/>
      <c r="F490" s="66"/>
      <c r="G490" s="66"/>
      <c r="H490" s="66"/>
      <c r="I490" s="66"/>
      <c r="K490" s="65"/>
      <c r="L490" s="65"/>
      <c r="M490" s="65"/>
      <c r="N490" s="65"/>
      <c r="O490" s="65"/>
    </row>
    <row r="491" spans="2:15" ht="15.75" customHeight="1">
      <c r="B491" s="65"/>
      <c r="C491" s="67"/>
      <c r="D491" s="67"/>
      <c r="E491" s="66"/>
      <c r="F491" s="66"/>
      <c r="G491" s="66"/>
      <c r="H491" s="66"/>
      <c r="I491" s="66"/>
      <c r="K491" s="65"/>
      <c r="L491" s="65"/>
      <c r="M491" s="65"/>
      <c r="N491" s="65"/>
      <c r="O491" s="65"/>
    </row>
    <row r="492" spans="2:15" ht="15.75" customHeight="1">
      <c r="B492" s="65"/>
      <c r="C492" s="67"/>
      <c r="D492" s="67"/>
      <c r="E492" s="66"/>
      <c r="F492" s="66"/>
      <c r="G492" s="66"/>
      <c r="H492" s="66"/>
      <c r="I492" s="66"/>
      <c r="K492" s="65"/>
      <c r="L492" s="65"/>
      <c r="M492" s="65"/>
      <c r="N492" s="65"/>
      <c r="O492" s="65"/>
    </row>
    <row r="493" spans="2:15" ht="15.75" customHeight="1">
      <c r="B493" s="65"/>
      <c r="C493" s="67"/>
      <c r="D493" s="67"/>
      <c r="E493" s="66"/>
      <c r="F493" s="66"/>
      <c r="G493" s="66"/>
      <c r="H493" s="66"/>
      <c r="I493" s="66"/>
      <c r="K493" s="65"/>
      <c r="L493" s="65"/>
      <c r="M493" s="65"/>
      <c r="N493" s="65"/>
      <c r="O493" s="65"/>
    </row>
    <row r="494" spans="2:15" ht="15.75" customHeight="1">
      <c r="B494" s="65"/>
      <c r="C494" s="67"/>
      <c r="D494" s="67"/>
      <c r="E494" s="66"/>
      <c r="F494" s="66"/>
      <c r="G494" s="66"/>
      <c r="H494" s="66"/>
      <c r="I494" s="66"/>
      <c r="K494" s="65"/>
      <c r="L494" s="65"/>
      <c r="M494" s="65"/>
      <c r="N494" s="65"/>
      <c r="O494" s="65"/>
    </row>
    <row r="495" spans="2:15" ht="15.75" customHeight="1">
      <c r="B495" s="65"/>
      <c r="C495" s="67"/>
      <c r="D495" s="67"/>
      <c r="E495" s="66"/>
      <c r="F495" s="66"/>
      <c r="G495" s="66"/>
      <c r="H495" s="66"/>
      <c r="I495" s="66"/>
      <c r="K495" s="65"/>
      <c r="L495" s="65"/>
      <c r="M495" s="65"/>
      <c r="N495" s="65"/>
      <c r="O495" s="65"/>
    </row>
    <row r="496" spans="2:15" ht="15.75" customHeight="1">
      <c r="B496" s="65"/>
      <c r="C496" s="67"/>
      <c r="D496" s="67"/>
      <c r="E496" s="66"/>
      <c r="F496" s="66"/>
      <c r="G496" s="66"/>
      <c r="H496" s="66"/>
      <c r="I496" s="66"/>
      <c r="K496" s="65"/>
      <c r="L496" s="65"/>
      <c r="M496" s="65"/>
      <c r="N496" s="65"/>
      <c r="O496" s="65"/>
    </row>
    <row r="497" spans="2:15" ht="15.75" customHeight="1">
      <c r="B497" s="65"/>
      <c r="C497" s="67"/>
      <c r="D497" s="67"/>
      <c r="E497" s="66"/>
      <c r="F497" s="66"/>
      <c r="G497" s="66"/>
      <c r="H497" s="66"/>
      <c r="I497" s="66"/>
      <c r="K497" s="65"/>
      <c r="L497" s="65"/>
      <c r="M497" s="65"/>
      <c r="N497" s="65"/>
      <c r="O497" s="65"/>
    </row>
    <row r="498" spans="2:15" ht="15.75" customHeight="1">
      <c r="B498" s="65"/>
      <c r="C498" s="67"/>
      <c r="D498" s="67"/>
      <c r="E498" s="66"/>
      <c r="F498" s="66"/>
      <c r="G498" s="66"/>
      <c r="H498" s="66"/>
      <c r="I498" s="66"/>
      <c r="K498" s="65"/>
      <c r="L498" s="65"/>
      <c r="M498" s="65"/>
      <c r="N498" s="65"/>
      <c r="O498" s="65"/>
    </row>
    <row r="499" spans="2:15" ht="15.75" customHeight="1">
      <c r="B499" s="65"/>
      <c r="C499" s="67"/>
      <c r="D499" s="67"/>
      <c r="E499" s="66"/>
      <c r="F499" s="66"/>
      <c r="G499" s="66"/>
      <c r="H499" s="66"/>
      <c r="I499" s="66"/>
      <c r="K499" s="65"/>
      <c r="L499" s="65"/>
      <c r="M499" s="65"/>
      <c r="N499" s="65"/>
      <c r="O499" s="65"/>
    </row>
    <row r="500" spans="2:15" ht="15.75" customHeight="1">
      <c r="B500" s="65"/>
      <c r="C500" s="67"/>
      <c r="D500" s="67"/>
      <c r="E500" s="66"/>
      <c r="F500" s="66"/>
      <c r="G500" s="66"/>
      <c r="H500" s="66"/>
      <c r="I500" s="66"/>
      <c r="K500" s="65"/>
      <c r="L500" s="65"/>
      <c r="M500" s="65"/>
      <c r="N500" s="65"/>
      <c r="O500" s="65"/>
    </row>
    <row r="501" spans="2:15" ht="15.75" customHeight="1">
      <c r="B501" s="65"/>
      <c r="C501" s="67"/>
      <c r="D501" s="67"/>
      <c r="E501" s="66"/>
      <c r="F501" s="66"/>
      <c r="G501" s="66"/>
      <c r="H501" s="66"/>
      <c r="I501" s="66"/>
      <c r="K501" s="65"/>
      <c r="L501" s="65"/>
      <c r="M501" s="65"/>
      <c r="N501" s="65"/>
      <c r="O501" s="65"/>
    </row>
    <row r="502" spans="2:15" ht="15.75" customHeight="1">
      <c r="B502" s="65"/>
      <c r="C502" s="67"/>
      <c r="D502" s="67"/>
      <c r="E502" s="66"/>
      <c r="F502" s="66"/>
      <c r="G502" s="66"/>
      <c r="H502" s="66"/>
      <c r="I502" s="66"/>
      <c r="K502" s="65"/>
      <c r="L502" s="65"/>
      <c r="M502" s="65"/>
      <c r="N502" s="65"/>
      <c r="O502" s="65"/>
    </row>
    <row r="503" spans="2:15" ht="15.75" customHeight="1">
      <c r="B503" s="65"/>
      <c r="C503" s="67"/>
      <c r="D503" s="67"/>
      <c r="E503" s="66"/>
      <c r="F503" s="66"/>
      <c r="G503" s="66"/>
      <c r="H503" s="66"/>
      <c r="I503" s="66"/>
      <c r="K503" s="65"/>
      <c r="L503" s="65"/>
      <c r="M503" s="65"/>
      <c r="N503" s="65"/>
      <c r="O503" s="65"/>
    </row>
    <row r="504" spans="2:15" ht="15.75" customHeight="1">
      <c r="B504" s="65"/>
      <c r="C504" s="67"/>
      <c r="D504" s="67"/>
      <c r="E504" s="66"/>
      <c r="F504" s="66"/>
      <c r="G504" s="66"/>
      <c r="H504" s="66"/>
      <c r="I504" s="66"/>
      <c r="K504" s="65"/>
      <c r="L504" s="65"/>
      <c r="M504" s="65"/>
      <c r="N504" s="65"/>
      <c r="O504" s="65"/>
    </row>
    <row r="505" spans="2:15" ht="15.75" customHeight="1">
      <c r="B505" s="65"/>
      <c r="C505" s="67"/>
      <c r="D505" s="67"/>
      <c r="E505" s="66"/>
      <c r="F505" s="66"/>
      <c r="G505" s="66"/>
      <c r="H505" s="66"/>
      <c r="I505" s="66"/>
      <c r="K505" s="65"/>
      <c r="L505" s="65"/>
      <c r="M505" s="65"/>
      <c r="N505" s="65"/>
      <c r="O505" s="65"/>
    </row>
    <row r="506" spans="2:15" ht="15.75" customHeight="1">
      <c r="B506" s="65"/>
      <c r="C506" s="67"/>
      <c r="D506" s="67"/>
      <c r="E506" s="66"/>
      <c r="F506" s="66"/>
      <c r="G506" s="66"/>
      <c r="H506" s="66"/>
      <c r="I506" s="66"/>
      <c r="K506" s="65"/>
      <c r="L506" s="65"/>
      <c r="M506" s="65"/>
      <c r="N506" s="65"/>
      <c r="O506" s="65"/>
    </row>
    <row r="507" spans="2:15" ht="15.75" customHeight="1">
      <c r="B507" s="65"/>
      <c r="C507" s="67"/>
      <c r="D507" s="67"/>
      <c r="E507" s="66"/>
      <c r="F507" s="66"/>
      <c r="G507" s="66"/>
      <c r="H507" s="66"/>
      <c r="I507" s="66"/>
      <c r="K507" s="65"/>
      <c r="L507" s="65"/>
      <c r="M507" s="65"/>
      <c r="N507" s="65"/>
      <c r="O507" s="65"/>
    </row>
    <row r="508" spans="2:15" ht="15.75" customHeight="1">
      <c r="B508" s="65"/>
      <c r="C508" s="67"/>
      <c r="D508" s="67"/>
      <c r="E508" s="66"/>
      <c r="F508" s="66"/>
      <c r="G508" s="66"/>
      <c r="H508" s="66"/>
      <c r="I508" s="66"/>
      <c r="K508" s="65"/>
      <c r="L508" s="65"/>
      <c r="M508" s="65"/>
      <c r="N508" s="65"/>
      <c r="O508" s="65"/>
    </row>
    <row r="509" spans="2:15" ht="15.75" customHeight="1">
      <c r="B509" s="65"/>
      <c r="C509" s="67"/>
      <c r="D509" s="67"/>
      <c r="E509" s="66"/>
      <c r="F509" s="66"/>
      <c r="G509" s="66"/>
      <c r="H509" s="66"/>
      <c r="I509" s="66"/>
      <c r="K509" s="65"/>
      <c r="L509" s="65"/>
      <c r="M509" s="65"/>
      <c r="N509" s="65"/>
      <c r="O509" s="65"/>
    </row>
    <row r="510" spans="2:15" ht="15.75" customHeight="1">
      <c r="B510" s="65"/>
      <c r="C510" s="67"/>
      <c r="D510" s="67"/>
      <c r="E510" s="66"/>
      <c r="F510" s="66"/>
      <c r="G510" s="66"/>
      <c r="H510" s="66"/>
      <c r="I510" s="66"/>
      <c r="K510" s="65"/>
      <c r="L510" s="65"/>
      <c r="M510" s="65"/>
      <c r="N510" s="65"/>
      <c r="O510" s="65"/>
    </row>
    <row r="511" spans="2:15" ht="15.75" customHeight="1">
      <c r="B511" s="65"/>
      <c r="C511" s="67"/>
      <c r="D511" s="67"/>
      <c r="E511" s="66"/>
      <c r="F511" s="66"/>
      <c r="G511" s="66"/>
      <c r="H511" s="66"/>
      <c r="I511" s="66"/>
      <c r="K511" s="65"/>
      <c r="L511" s="65"/>
      <c r="M511" s="65"/>
      <c r="N511" s="65"/>
      <c r="O511" s="65"/>
    </row>
    <row r="512" spans="2:15" ht="15.75" customHeight="1">
      <c r="B512" s="65"/>
      <c r="C512" s="67"/>
      <c r="D512" s="67"/>
      <c r="E512" s="66"/>
      <c r="F512" s="66"/>
      <c r="G512" s="66"/>
      <c r="H512" s="66"/>
      <c r="I512" s="66"/>
      <c r="K512" s="65"/>
      <c r="L512" s="65"/>
      <c r="M512" s="65"/>
      <c r="N512" s="65"/>
      <c r="O512" s="65"/>
    </row>
    <row r="513" spans="2:15" ht="15.75" customHeight="1">
      <c r="B513" s="65"/>
      <c r="C513" s="67"/>
      <c r="D513" s="67"/>
      <c r="E513" s="66"/>
      <c r="F513" s="66"/>
      <c r="G513" s="66"/>
      <c r="H513" s="66"/>
      <c r="I513" s="66"/>
      <c r="K513" s="65"/>
      <c r="L513" s="65"/>
      <c r="M513" s="65"/>
      <c r="N513" s="65"/>
      <c r="O513" s="65"/>
    </row>
    <row r="514" spans="2:15" ht="15.75" customHeight="1">
      <c r="B514" s="65"/>
      <c r="C514" s="67"/>
      <c r="D514" s="67"/>
      <c r="E514" s="66"/>
      <c r="F514" s="66"/>
      <c r="G514" s="66"/>
      <c r="H514" s="66"/>
      <c r="I514" s="66"/>
      <c r="K514" s="65"/>
      <c r="L514" s="65"/>
      <c r="M514" s="65"/>
      <c r="N514" s="65"/>
      <c r="O514" s="65"/>
    </row>
    <row r="515" spans="2:15" ht="15.75" customHeight="1">
      <c r="B515" s="65"/>
      <c r="C515" s="67"/>
      <c r="D515" s="67"/>
      <c r="E515" s="66"/>
      <c r="F515" s="66"/>
      <c r="G515" s="66"/>
      <c r="H515" s="66"/>
      <c r="I515" s="66"/>
      <c r="K515" s="65"/>
      <c r="L515" s="65"/>
      <c r="M515" s="65"/>
      <c r="N515" s="65"/>
      <c r="O515" s="65"/>
    </row>
    <row r="516" spans="2:15" ht="15.75" customHeight="1">
      <c r="B516" s="65"/>
      <c r="C516" s="67"/>
      <c r="D516" s="67"/>
      <c r="E516" s="66"/>
      <c r="F516" s="66"/>
      <c r="G516" s="66"/>
      <c r="H516" s="66"/>
      <c r="I516" s="66"/>
      <c r="K516" s="65"/>
      <c r="L516" s="65"/>
      <c r="M516" s="65"/>
      <c r="N516" s="65"/>
      <c r="O516" s="65"/>
    </row>
    <row r="517" spans="2:15" ht="15.75" customHeight="1">
      <c r="B517" s="65"/>
      <c r="C517" s="67"/>
      <c r="D517" s="67"/>
      <c r="E517" s="66"/>
      <c r="F517" s="66"/>
      <c r="G517" s="66"/>
      <c r="H517" s="66"/>
      <c r="I517" s="66"/>
      <c r="K517" s="65"/>
      <c r="L517" s="65"/>
      <c r="M517" s="65"/>
      <c r="N517" s="65"/>
      <c r="O517" s="65"/>
    </row>
    <row r="518" spans="2:15" ht="15.75" customHeight="1">
      <c r="B518" s="65"/>
      <c r="C518" s="67"/>
      <c r="D518" s="67"/>
      <c r="E518" s="66"/>
      <c r="F518" s="66"/>
      <c r="G518" s="66"/>
      <c r="H518" s="66"/>
      <c r="I518" s="66"/>
      <c r="K518" s="65"/>
      <c r="L518" s="65"/>
      <c r="M518" s="65"/>
      <c r="N518" s="65"/>
      <c r="O518" s="65"/>
    </row>
    <row r="519" spans="2:15" ht="15.75" customHeight="1">
      <c r="B519" s="65"/>
      <c r="C519" s="67"/>
      <c r="D519" s="67"/>
      <c r="E519" s="66"/>
      <c r="F519" s="66"/>
      <c r="G519" s="66"/>
      <c r="H519" s="66"/>
      <c r="I519" s="66"/>
      <c r="K519" s="65"/>
      <c r="L519" s="65"/>
      <c r="M519" s="65"/>
      <c r="N519" s="65"/>
      <c r="O519" s="65"/>
    </row>
    <row r="520" spans="2:15" ht="15.75" customHeight="1">
      <c r="B520" s="65"/>
      <c r="C520" s="67"/>
      <c r="D520" s="67"/>
      <c r="E520" s="66"/>
      <c r="F520" s="66"/>
      <c r="G520" s="66"/>
      <c r="H520" s="66"/>
      <c r="I520" s="66"/>
      <c r="K520" s="65"/>
      <c r="L520" s="65"/>
      <c r="M520" s="65"/>
      <c r="N520" s="65"/>
      <c r="O520" s="65"/>
    </row>
    <row r="521" spans="2:15" ht="15.75" customHeight="1">
      <c r="B521" s="65"/>
      <c r="C521" s="67"/>
      <c r="D521" s="67"/>
      <c r="E521" s="66"/>
      <c r="F521" s="66"/>
      <c r="G521" s="66"/>
      <c r="H521" s="66"/>
      <c r="I521" s="66"/>
      <c r="K521" s="65"/>
      <c r="L521" s="65"/>
      <c r="M521" s="65"/>
      <c r="N521" s="65"/>
      <c r="O521" s="65"/>
    </row>
    <row r="522" spans="2:15" ht="15.75" customHeight="1">
      <c r="B522" s="65"/>
      <c r="C522" s="67"/>
      <c r="D522" s="67"/>
      <c r="E522" s="66"/>
      <c r="F522" s="66"/>
      <c r="G522" s="66"/>
      <c r="H522" s="66"/>
      <c r="I522" s="66"/>
      <c r="K522" s="65"/>
      <c r="L522" s="65"/>
      <c r="M522" s="65"/>
      <c r="N522" s="65"/>
      <c r="O522" s="65"/>
    </row>
    <row r="523" spans="2:15" ht="15.75" customHeight="1">
      <c r="B523" s="65"/>
      <c r="C523" s="67"/>
      <c r="D523" s="67"/>
      <c r="E523" s="66"/>
      <c r="F523" s="66"/>
      <c r="G523" s="66"/>
      <c r="H523" s="66"/>
      <c r="I523" s="66"/>
      <c r="K523" s="65"/>
      <c r="L523" s="65"/>
      <c r="M523" s="65"/>
      <c r="N523" s="65"/>
      <c r="O523" s="65"/>
    </row>
    <row r="524" spans="2:15" ht="15.75" customHeight="1">
      <c r="B524" s="65"/>
      <c r="C524" s="67"/>
      <c r="D524" s="67"/>
      <c r="E524" s="66"/>
      <c r="F524" s="66"/>
      <c r="G524" s="66"/>
      <c r="H524" s="66"/>
      <c r="I524" s="66"/>
      <c r="K524" s="65"/>
      <c r="L524" s="65"/>
      <c r="M524" s="65"/>
      <c r="N524" s="65"/>
      <c r="O524" s="65"/>
    </row>
    <row r="525" spans="2:15" ht="15.75" customHeight="1">
      <c r="B525" s="65"/>
      <c r="C525" s="67"/>
      <c r="D525" s="67"/>
      <c r="E525" s="66"/>
      <c r="F525" s="66"/>
      <c r="G525" s="66"/>
      <c r="H525" s="66"/>
      <c r="I525" s="66"/>
      <c r="K525" s="65"/>
      <c r="L525" s="65"/>
      <c r="M525" s="65"/>
      <c r="N525" s="65"/>
      <c r="O525" s="65"/>
    </row>
    <row r="526" spans="2:15" ht="15.75" customHeight="1">
      <c r="B526" s="65"/>
      <c r="C526" s="67"/>
      <c r="D526" s="67"/>
      <c r="E526" s="66"/>
      <c r="F526" s="66"/>
      <c r="G526" s="66"/>
      <c r="H526" s="66"/>
      <c r="I526" s="66"/>
      <c r="K526" s="65"/>
      <c r="L526" s="65"/>
      <c r="M526" s="65"/>
      <c r="N526" s="65"/>
      <c r="O526" s="65"/>
    </row>
    <row r="527" spans="2:15" ht="15.75" customHeight="1">
      <c r="B527" s="65"/>
      <c r="C527" s="67"/>
      <c r="D527" s="67"/>
      <c r="E527" s="66"/>
      <c r="F527" s="66"/>
      <c r="G527" s="66"/>
      <c r="H527" s="66"/>
      <c r="I527" s="66"/>
      <c r="K527" s="65"/>
      <c r="L527" s="65"/>
      <c r="M527" s="65"/>
      <c r="N527" s="65"/>
      <c r="O527" s="65"/>
    </row>
    <row r="528" spans="2:15" ht="15.75" customHeight="1">
      <c r="B528" s="65"/>
      <c r="C528" s="67"/>
      <c r="D528" s="67"/>
      <c r="E528" s="66"/>
      <c r="F528" s="66"/>
      <c r="G528" s="66"/>
      <c r="H528" s="66"/>
      <c r="I528" s="66"/>
      <c r="K528" s="65"/>
      <c r="L528" s="65"/>
      <c r="M528" s="65"/>
      <c r="N528" s="65"/>
      <c r="O528" s="65"/>
    </row>
    <row r="529" spans="2:15" ht="15.75" customHeight="1">
      <c r="B529" s="65"/>
      <c r="C529" s="67"/>
      <c r="D529" s="67"/>
      <c r="E529" s="66"/>
      <c r="F529" s="66"/>
      <c r="G529" s="66"/>
      <c r="H529" s="66"/>
      <c r="I529" s="66"/>
      <c r="K529" s="65"/>
      <c r="L529" s="65"/>
      <c r="M529" s="65"/>
      <c r="N529" s="65"/>
      <c r="O529" s="65"/>
    </row>
    <row r="530" spans="2:15" ht="15.75" customHeight="1">
      <c r="B530" s="65"/>
      <c r="C530" s="67"/>
      <c r="D530" s="67"/>
      <c r="E530" s="66"/>
      <c r="F530" s="66"/>
      <c r="G530" s="66"/>
      <c r="H530" s="66"/>
      <c r="I530" s="66"/>
      <c r="K530" s="65"/>
      <c r="L530" s="65"/>
      <c r="M530" s="65"/>
      <c r="N530" s="65"/>
      <c r="O530" s="65"/>
    </row>
    <row r="531" spans="2:15" ht="15.75" customHeight="1">
      <c r="B531" s="65"/>
      <c r="C531" s="67"/>
      <c r="D531" s="67"/>
      <c r="E531" s="66"/>
      <c r="F531" s="66"/>
      <c r="G531" s="66"/>
      <c r="H531" s="66"/>
      <c r="I531" s="66"/>
      <c r="K531" s="65"/>
      <c r="L531" s="65"/>
      <c r="M531" s="65"/>
      <c r="N531" s="65"/>
      <c r="O531" s="65"/>
    </row>
    <row r="532" spans="2:15" ht="15.75" customHeight="1">
      <c r="B532" s="65"/>
      <c r="C532" s="67"/>
      <c r="D532" s="67"/>
      <c r="E532" s="66"/>
      <c r="F532" s="66"/>
      <c r="G532" s="66"/>
      <c r="H532" s="66"/>
      <c r="I532" s="66"/>
      <c r="K532" s="65"/>
      <c r="L532" s="65"/>
      <c r="M532" s="65"/>
      <c r="N532" s="65"/>
      <c r="O532" s="65"/>
    </row>
    <row r="533" spans="2:15" ht="15.75" customHeight="1">
      <c r="B533" s="65"/>
      <c r="C533" s="67"/>
      <c r="D533" s="67"/>
      <c r="E533" s="66"/>
      <c r="F533" s="66"/>
      <c r="G533" s="66"/>
      <c r="H533" s="66"/>
      <c r="I533" s="66"/>
      <c r="K533" s="65"/>
      <c r="L533" s="65"/>
      <c r="M533" s="65"/>
      <c r="N533" s="65"/>
      <c r="O533" s="65"/>
    </row>
    <row r="534" spans="2:15" ht="15.75" customHeight="1">
      <c r="B534" s="65"/>
      <c r="C534" s="67"/>
      <c r="D534" s="67"/>
      <c r="E534" s="66"/>
      <c r="F534" s="66"/>
      <c r="G534" s="66"/>
      <c r="H534" s="66"/>
      <c r="I534" s="66"/>
      <c r="K534" s="65"/>
      <c r="L534" s="65"/>
      <c r="M534" s="65"/>
      <c r="N534" s="65"/>
      <c r="O534" s="65"/>
    </row>
    <row r="535" spans="2:15" ht="15.75" customHeight="1">
      <c r="B535" s="65"/>
      <c r="C535" s="67"/>
      <c r="D535" s="67"/>
      <c r="E535" s="66"/>
      <c r="F535" s="66"/>
      <c r="G535" s="66"/>
      <c r="H535" s="66"/>
      <c r="I535" s="66"/>
      <c r="K535" s="65"/>
      <c r="L535" s="65"/>
      <c r="M535" s="65"/>
      <c r="N535" s="65"/>
      <c r="O535" s="65"/>
    </row>
    <row r="536" spans="2:15" ht="15.75" customHeight="1">
      <c r="B536" s="65"/>
      <c r="C536" s="67"/>
      <c r="D536" s="67"/>
      <c r="E536" s="66"/>
      <c r="F536" s="66"/>
      <c r="G536" s="66"/>
      <c r="H536" s="66"/>
      <c r="I536" s="66"/>
      <c r="K536" s="65"/>
      <c r="L536" s="65"/>
      <c r="M536" s="65"/>
      <c r="N536" s="65"/>
      <c r="O536" s="65"/>
    </row>
    <row r="537" spans="2:15" ht="15.75" customHeight="1">
      <c r="B537" s="65"/>
      <c r="C537" s="67"/>
      <c r="D537" s="67"/>
      <c r="E537" s="66"/>
      <c r="F537" s="66"/>
      <c r="G537" s="66"/>
      <c r="H537" s="66"/>
      <c r="I537" s="66"/>
      <c r="K537" s="65"/>
      <c r="L537" s="65"/>
      <c r="M537" s="65"/>
      <c r="N537" s="65"/>
      <c r="O537" s="65"/>
    </row>
    <row r="538" spans="2:15" ht="15.75" customHeight="1">
      <c r="B538" s="65"/>
      <c r="C538" s="67"/>
      <c r="D538" s="67"/>
      <c r="E538" s="66"/>
      <c r="F538" s="66"/>
      <c r="G538" s="66"/>
      <c r="H538" s="66"/>
      <c r="I538" s="66"/>
      <c r="K538" s="65"/>
      <c r="L538" s="65"/>
      <c r="M538" s="65"/>
      <c r="N538" s="65"/>
      <c r="O538" s="65"/>
    </row>
    <row r="539" spans="2:15" ht="15.75" customHeight="1">
      <c r="B539" s="65"/>
      <c r="C539" s="67"/>
      <c r="D539" s="67"/>
      <c r="E539" s="66"/>
      <c r="F539" s="66"/>
      <c r="G539" s="66"/>
      <c r="H539" s="66"/>
      <c r="I539" s="66"/>
      <c r="K539" s="65"/>
      <c r="L539" s="65"/>
      <c r="M539" s="65"/>
      <c r="N539" s="65"/>
      <c r="O539" s="65"/>
    </row>
    <row r="540" spans="2:15" ht="15.75" customHeight="1">
      <c r="B540" s="65"/>
      <c r="C540" s="67"/>
      <c r="D540" s="67"/>
      <c r="E540" s="66"/>
      <c r="F540" s="66"/>
      <c r="G540" s="66"/>
      <c r="H540" s="66"/>
      <c r="I540" s="66"/>
      <c r="K540" s="65"/>
      <c r="L540" s="65"/>
      <c r="M540" s="65"/>
      <c r="N540" s="65"/>
      <c r="O540" s="65"/>
    </row>
    <row r="541" spans="2:15" ht="15.75" customHeight="1">
      <c r="B541" s="65"/>
      <c r="C541" s="67"/>
      <c r="D541" s="67"/>
      <c r="E541" s="66"/>
      <c r="F541" s="66"/>
      <c r="G541" s="66"/>
      <c r="H541" s="66"/>
      <c r="I541" s="66"/>
      <c r="K541" s="65"/>
      <c r="L541" s="65"/>
      <c r="M541" s="65"/>
      <c r="N541" s="65"/>
      <c r="O541" s="65"/>
    </row>
    <row r="542" spans="2:15" ht="15.75" customHeight="1">
      <c r="B542" s="65"/>
      <c r="C542" s="67"/>
      <c r="D542" s="67"/>
      <c r="E542" s="66"/>
      <c r="F542" s="66"/>
      <c r="G542" s="66"/>
      <c r="H542" s="66"/>
      <c r="I542" s="66"/>
      <c r="K542" s="65"/>
      <c r="L542" s="65"/>
      <c r="M542" s="65"/>
      <c r="N542" s="65"/>
      <c r="O542" s="65"/>
    </row>
    <row r="543" spans="2:15" ht="15.75" customHeight="1">
      <c r="B543" s="65"/>
      <c r="C543" s="67"/>
      <c r="D543" s="67"/>
      <c r="E543" s="66"/>
      <c r="F543" s="66"/>
      <c r="G543" s="66"/>
      <c r="H543" s="66"/>
      <c r="I543" s="66"/>
      <c r="K543" s="65"/>
      <c r="L543" s="65"/>
      <c r="M543" s="65"/>
      <c r="N543" s="65"/>
      <c r="O543" s="65"/>
    </row>
    <row r="544" spans="2:15" ht="15.75" customHeight="1">
      <c r="B544" s="65"/>
      <c r="C544" s="67"/>
      <c r="D544" s="67"/>
      <c r="E544" s="66"/>
      <c r="F544" s="66"/>
      <c r="G544" s="66"/>
      <c r="H544" s="66"/>
      <c r="I544" s="66"/>
      <c r="K544" s="65"/>
      <c r="L544" s="65"/>
      <c r="M544" s="65"/>
      <c r="N544" s="65"/>
      <c r="O544" s="65"/>
    </row>
    <row r="545" spans="2:15" ht="15.75" customHeight="1">
      <c r="B545" s="65"/>
      <c r="C545" s="67"/>
      <c r="D545" s="67"/>
      <c r="E545" s="66"/>
      <c r="F545" s="66"/>
      <c r="G545" s="66"/>
      <c r="H545" s="66"/>
      <c r="I545" s="66"/>
      <c r="K545" s="65"/>
      <c r="L545" s="65"/>
      <c r="M545" s="65"/>
      <c r="N545" s="65"/>
      <c r="O545" s="65"/>
    </row>
    <row r="546" spans="2:15" ht="15.75" customHeight="1">
      <c r="B546" s="65"/>
      <c r="C546" s="67"/>
      <c r="D546" s="67"/>
      <c r="E546" s="66"/>
      <c r="F546" s="66"/>
      <c r="G546" s="66"/>
      <c r="H546" s="66"/>
      <c r="I546" s="66"/>
      <c r="K546" s="65"/>
      <c r="L546" s="65"/>
      <c r="M546" s="65"/>
      <c r="N546" s="65"/>
      <c r="O546" s="65"/>
    </row>
    <row r="547" spans="2:15" ht="15.75" customHeight="1">
      <c r="B547" s="65"/>
      <c r="C547" s="67"/>
      <c r="D547" s="67"/>
      <c r="E547" s="66"/>
      <c r="F547" s="66"/>
      <c r="G547" s="66"/>
      <c r="H547" s="66"/>
      <c r="I547" s="66"/>
      <c r="K547" s="65"/>
      <c r="L547" s="65"/>
      <c r="M547" s="65"/>
      <c r="N547" s="65"/>
      <c r="O547" s="65"/>
    </row>
    <row r="548" spans="2:15" ht="15.75" customHeight="1">
      <c r="B548" s="65"/>
      <c r="C548" s="67"/>
      <c r="D548" s="67"/>
      <c r="E548" s="66"/>
      <c r="F548" s="66"/>
      <c r="G548" s="66"/>
      <c r="H548" s="66"/>
      <c r="I548" s="66"/>
      <c r="K548" s="65"/>
      <c r="L548" s="65"/>
      <c r="M548" s="65"/>
      <c r="N548" s="65"/>
      <c r="O548" s="65"/>
    </row>
    <row r="549" spans="2:15" ht="15.75" customHeight="1">
      <c r="B549" s="65"/>
      <c r="C549" s="67"/>
      <c r="D549" s="67"/>
      <c r="E549" s="66"/>
      <c r="F549" s="66"/>
      <c r="G549" s="66"/>
      <c r="H549" s="66"/>
      <c r="I549" s="66"/>
      <c r="K549" s="65"/>
      <c r="L549" s="65"/>
      <c r="M549" s="65"/>
      <c r="N549" s="65"/>
      <c r="O549" s="65"/>
    </row>
    <row r="550" spans="2:15" ht="15.75" customHeight="1">
      <c r="B550" s="65"/>
      <c r="C550" s="67"/>
      <c r="D550" s="67"/>
      <c r="E550" s="66"/>
      <c r="F550" s="66"/>
      <c r="G550" s="66"/>
      <c r="H550" s="66"/>
      <c r="I550" s="66"/>
      <c r="K550" s="65"/>
      <c r="L550" s="65"/>
      <c r="M550" s="65"/>
      <c r="N550" s="65"/>
      <c r="O550" s="65"/>
    </row>
    <row r="551" spans="2:15" ht="15.75" customHeight="1">
      <c r="B551" s="65"/>
      <c r="C551" s="67"/>
      <c r="D551" s="67"/>
      <c r="E551" s="66"/>
      <c r="F551" s="66"/>
      <c r="G551" s="66"/>
      <c r="H551" s="66"/>
      <c r="I551" s="66"/>
      <c r="K551" s="65"/>
      <c r="L551" s="65"/>
      <c r="M551" s="65"/>
      <c r="N551" s="65"/>
      <c r="O551" s="65"/>
    </row>
    <row r="552" spans="2:15" ht="15.75" customHeight="1">
      <c r="B552" s="65"/>
      <c r="C552" s="67"/>
      <c r="D552" s="67"/>
      <c r="E552" s="66"/>
      <c r="F552" s="66"/>
      <c r="G552" s="66"/>
      <c r="H552" s="66"/>
      <c r="I552" s="66"/>
      <c r="K552" s="65"/>
      <c r="L552" s="65"/>
      <c r="M552" s="65"/>
      <c r="N552" s="65"/>
      <c r="O552" s="65"/>
    </row>
    <row r="553" spans="2:15" ht="15.75" customHeight="1">
      <c r="B553" s="65"/>
      <c r="C553" s="67"/>
      <c r="D553" s="67"/>
      <c r="E553" s="66"/>
      <c r="F553" s="66"/>
      <c r="G553" s="66"/>
      <c r="H553" s="66"/>
      <c r="I553" s="66"/>
      <c r="K553" s="65"/>
      <c r="L553" s="65"/>
      <c r="M553" s="65"/>
      <c r="N553" s="65"/>
      <c r="O553" s="65"/>
    </row>
    <row r="554" spans="2:15" ht="15.75" customHeight="1">
      <c r="B554" s="65"/>
      <c r="C554" s="67"/>
      <c r="D554" s="67"/>
      <c r="E554" s="66"/>
      <c r="F554" s="66"/>
      <c r="G554" s="66"/>
      <c r="H554" s="66"/>
      <c r="I554" s="66"/>
      <c r="K554" s="65"/>
      <c r="L554" s="65"/>
      <c r="M554" s="65"/>
      <c r="N554" s="65"/>
      <c r="O554" s="65"/>
    </row>
    <row r="555" spans="2:15" ht="15.75" customHeight="1">
      <c r="B555" s="65"/>
      <c r="C555" s="67"/>
      <c r="D555" s="67"/>
      <c r="E555" s="66"/>
      <c r="F555" s="66"/>
      <c r="G555" s="66"/>
      <c r="H555" s="66"/>
      <c r="I555" s="66"/>
      <c r="K555" s="65"/>
      <c r="L555" s="65"/>
      <c r="M555" s="65"/>
      <c r="N555" s="65"/>
      <c r="O555" s="65"/>
    </row>
    <row r="556" spans="2:15" ht="15.75" customHeight="1">
      <c r="B556" s="65"/>
      <c r="C556" s="67"/>
      <c r="D556" s="67"/>
      <c r="E556" s="66"/>
      <c r="F556" s="66"/>
      <c r="G556" s="66"/>
      <c r="H556" s="66"/>
      <c r="I556" s="66"/>
      <c r="K556" s="65"/>
      <c r="L556" s="65"/>
      <c r="M556" s="65"/>
      <c r="N556" s="65"/>
      <c r="O556" s="65"/>
    </row>
    <row r="557" spans="2:15" ht="15.75" customHeight="1">
      <c r="B557" s="65"/>
      <c r="C557" s="67"/>
      <c r="D557" s="67"/>
      <c r="E557" s="66"/>
      <c r="F557" s="66"/>
      <c r="G557" s="66"/>
      <c r="H557" s="66"/>
      <c r="I557" s="66"/>
      <c r="K557" s="65"/>
      <c r="L557" s="65"/>
      <c r="M557" s="65"/>
      <c r="N557" s="65"/>
      <c r="O557" s="65"/>
    </row>
    <row r="558" spans="2:15" ht="15.75" customHeight="1">
      <c r="B558" s="65"/>
      <c r="C558" s="67"/>
      <c r="D558" s="67"/>
      <c r="E558" s="66"/>
      <c r="F558" s="66"/>
      <c r="G558" s="66"/>
      <c r="H558" s="66"/>
      <c r="I558" s="66"/>
      <c r="K558" s="65"/>
      <c r="L558" s="65"/>
      <c r="M558" s="65"/>
      <c r="N558" s="65"/>
      <c r="O558" s="65"/>
    </row>
    <row r="559" spans="2:15" ht="15.75" customHeight="1">
      <c r="B559" s="65"/>
      <c r="C559" s="67"/>
      <c r="D559" s="67"/>
      <c r="E559" s="66"/>
      <c r="F559" s="66"/>
      <c r="G559" s="66"/>
      <c r="H559" s="66"/>
      <c r="I559" s="66"/>
      <c r="K559" s="65"/>
      <c r="L559" s="65"/>
      <c r="M559" s="65"/>
      <c r="N559" s="65"/>
      <c r="O559" s="65"/>
    </row>
    <row r="560" spans="2:15" ht="15.75" customHeight="1">
      <c r="B560" s="65"/>
      <c r="C560" s="67"/>
      <c r="D560" s="67"/>
      <c r="E560" s="66"/>
      <c r="F560" s="66"/>
      <c r="G560" s="66"/>
      <c r="H560" s="66"/>
      <c r="I560" s="66"/>
      <c r="K560" s="65"/>
      <c r="L560" s="65"/>
      <c r="M560" s="65"/>
      <c r="N560" s="65"/>
      <c r="O560" s="65"/>
    </row>
    <row r="561" spans="2:15" ht="15.75" customHeight="1">
      <c r="B561" s="65"/>
      <c r="C561" s="67"/>
      <c r="D561" s="67"/>
      <c r="E561" s="66"/>
      <c r="F561" s="66"/>
      <c r="G561" s="66"/>
      <c r="H561" s="66"/>
      <c r="I561" s="66"/>
      <c r="K561" s="65"/>
      <c r="L561" s="65"/>
      <c r="M561" s="65"/>
      <c r="N561" s="65"/>
      <c r="O561" s="65"/>
    </row>
    <row r="562" spans="2:15" ht="15.75" customHeight="1">
      <c r="B562" s="65"/>
      <c r="C562" s="67"/>
      <c r="D562" s="67"/>
      <c r="E562" s="66"/>
      <c r="F562" s="66"/>
      <c r="G562" s="66"/>
      <c r="H562" s="66"/>
      <c r="I562" s="66"/>
      <c r="K562" s="65"/>
      <c r="L562" s="65"/>
      <c r="M562" s="65"/>
      <c r="N562" s="65"/>
      <c r="O562" s="65"/>
    </row>
    <row r="563" spans="2:15" ht="15.75" customHeight="1">
      <c r="B563" s="65"/>
      <c r="C563" s="67"/>
      <c r="D563" s="67"/>
      <c r="E563" s="66"/>
      <c r="F563" s="66"/>
      <c r="G563" s="66"/>
      <c r="H563" s="66"/>
      <c r="I563" s="66"/>
      <c r="K563" s="65"/>
      <c r="L563" s="65"/>
      <c r="M563" s="65"/>
      <c r="N563" s="65"/>
      <c r="O563" s="65"/>
    </row>
    <row r="564" spans="2:15" ht="15.75" customHeight="1">
      <c r="B564" s="65"/>
      <c r="C564" s="67"/>
      <c r="D564" s="67"/>
      <c r="E564" s="66"/>
      <c r="F564" s="66"/>
      <c r="G564" s="66"/>
      <c r="H564" s="66"/>
      <c r="I564" s="66"/>
      <c r="K564" s="65"/>
      <c r="L564" s="65"/>
      <c r="M564" s="65"/>
      <c r="N564" s="65"/>
      <c r="O564" s="65"/>
    </row>
    <row r="565" spans="2:15" ht="15.75" customHeight="1">
      <c r="B565" s="65"/>
      <c r="C565" s="67"/>
      <c r="D565" s="67"/>
      <c r="E565" s="66"/>
      <c r="F565" s="66"/>
      <c r="G565" s="66"/>
      <c r="H565" s="66"/>
      <c r="I565" s="66"/>
      <c r="K565" s="65"/>
      <c r="L565" s="65"/>
      <c r="M565" s="65"/>
      <c r="N565" s="65"/>
      <c r="O565" s="65"/>
    </row>
    <row r="566" spans="2:15" ht="15.75" customHeight="1">
      <c r="B566" s="65"/>
      <c r="C566" s="67"/>
      <c r="D566" s="67"/>
      <c r="E566" s="66"/>
      <c r="F566" s="66"/>
      <c r="G566" s="66"/>
      <c r="H566" s="66"/>
      <c r="I566" s="66"/>
      <c r="K566" s="65"/>
      <c r="L566" s="65"/>
      <c r="M566" s="65"/>
      <c r="N566" s="65"/>
      <c r="O566" s="65"/>
    </row>
    <row r="567" spans="2:15" ht="15.75" customHeight="1">
      <c r="B567" s="65"/>
      <c r="C567" s="67"/>
      <c r="D567" s="67"/>
      <c r="E567" s="66"/>
      <c r="F567" s="66"/>
      <c r="G567" s="66"/>
      <c r="H567" s="66"/>
      <c r="I567" s="66"/>
      <c r="K567" s="65"/>
      <c r="L567" s="65"/>
      <c r="M567" s="65"/>
      <c r="N567" s="65"/>
      <c r="O567" s="65"/>
    </row>
    <row r="568" spans="2:15" ht="15.75" customHeight="1">
      <c r="B568" s="65"/>
      <c r="C568" s="67"/>
      <c r="D568" s="67"/>
      <c r="E568" s="66"/>
      <c r="F568" s="66"/>
      <c r="G568" s="66"/>
      <c r="H568" s="66"/>
      <c r="I568" s="66"/>
      <c r="K568" s="65"/>
      <c r="L568" s="65"/>
      <c r="M568" s="65"/>
      <c r="N568" s="65"/>
      <c r="O568" s="65"/>
    </row>
    <row r="569" spans="2:15" ht="15.75" customHeight="1">
      <c r="B569" s="65"/>
      <c r="C569" s="67"/>
      <c r="D569" s="67"/>
      <c r="E569" s="66"/>
      <c r="F569" s="66"/>
      <c r="G569" s="66"/>
      <c r="H569" s="66"/>
      <c r="I569" s="66"/>
      <c r="K569" s="65"/>
      <c r="L569" s="65"/>
      <c r="M569" s="65"/>
      <c r="N569" s="65"/>
      <c r="O569" s="65"/>
    </row>
    <row r="570" spans="2:15" ht="15.75" customHeight="1">
      <c r="B570" s="65"/>
      <c r="C570" s="67"/>
      <c r="D570" s="67"/>
      <c r="E570" s="66"/>
      <c r="F570" s="66"/>
      <c r="G570" s="66"/>
      <c r="H570" s="66"/>
      <c r="I570" s="66"/>
      <c r="K570" s="65"/>
      <c r="L570" s="65"/>
      <c r="M570" s="65"/>
      <c r="N570" s="65"/>
      <c r="O570" s="65"/>
    </row>
    <row r="571" spans="2:15" ht="15.75" customHeight="1">
      <c r="B571" s="65"/>
      <c r="C571" s="67"/>
      <c r="D571" s="67"/>
      <c r="E571" s="66"/>
      <c r="F571" s="66"/>
      <c r="G571" s="66"/>
      <c r="H571" s="66"/>
      <c r="I571" s="66"/>
      <c r="K571" s="65"/>
      <c r="L571" s="65"/>
      <c r="M571" s="65"/>
      <c r="N571" s="65"/>
      <c r="O571" s="65"/>
    </row>
    <row r="572" spans="2:15" ht="15.75" customHeight="1">
      <c r="B572" s="65"/>
      <c r="C572" s="67"/>
      <c r="D572" s="67"/>
      <c r="E572" s="66"/>
      <c r="F572" s="66"/>
      <c r="G572" s="66"/>
      <c r="H572" s="66"/>
      <c r="I572" s="66"/>
      <c r="K572" s="65"/>
      <c r="L572" s="65"/>
      <c r="M572" s="65"/>
      <c r="N572" s="65"/>
      <c r="O572" s="65"/>
    </row>
    <row r="573" spans="2:15" ht="15.75" customHeight="1">
      <c r="B573" s="65"/>
      <c r="C573" s="67"/>
      <c r="D573" s="67"/>
      <c r="E573" s="66"/>
      <c r="F573" s="66"/>
      <c r="G573" s="66"/>
      <c r="H573" s="66"/>
      <c r="I573" s="66"/>
      <c r="K573" s="65"/>
      <c r="L573" s="65"/>
      <c r="M573" s="65"/>
      <c r="N573" s="65"/>
      <c r="O573" s="65"/>
    </row>
    <row r="574" spans="2:15" ht="15.75" customHeight="1">
      <c r="B574" s="65"/>
      <c r="C574" s="67"/>
      <c r="D574" s="67"/>
      <c r="E574" s="66"/>
      <c r="F574" s="66"/>
      <c r="G574" s="66"/>
      <c r="H574" s="66"/>
      <c r="I574" s="66"/>
      <c r="K574" s="65"/>
      <c r="L574" s="65"/>
      <c r="M574" s="65"/>
      <c r="N574" s="65"/>
      <c r="O574" s="65"/>
    </row>
    <row r="575" spans="2:15" ht="15.75" customHeight="1">
      <c r="B575" s="65"/>
      <c r="C575" s="67"/>
      <c r="D575" s="67"/>
      <c r="E575" s="66"/>
      <c r="F575" s="66"/>
      <c r="G575" s="66"/>
      <c r="H575" s="66"/>
      <c r="I575" s="66"/>
      <c r="K575" s="65"/>
      <c r="L575" s="65"/>
      <c r="M575" s="65"/>
      <c r="N575" s="65"/>
      <c r="O575" s="65"/>
    </row>
    <row r="576" spans="2:9" ht="15.75" customHeight="1">
      <c r="B576" s="65"/>
      <c r="C576" s="67"/>
      <c r="D576" s="67"/>
      <c r="E576" s="66"/>
      <c r="F576" s="66"/>
      <c r="G576" s="66"/>
      <c r="H576" s="66"/>
      <c r="I576" s="66"/>
    </row>
    <row r="577" spans="2:9" ht="15.75" customHeight="1">
      <c r="B577" s="65"/>
      <c r="C577" s="67"/>
      <c r="D577" s="67"/>
      <c r="E577" s="66"/>
      <c r="F577" s="66"/>
      <c r="G577" s="66"/>
      <c r="H577" s="66"/>
      <c r="I577" s="66"/>
    </row>
    <row r="578" spans="2:9" ht="15.75" customHeight="1">
      <c r="B578" s="65"/>
      <c r="C578" s="67"/>
      <c r="D578" s="67"/>
      <c r="E578" s="66"/>
      <c r="F578" s="66"/>
      <c r="G578" s="66"/>
      <c r="H578" s="66"/>
      <c r="I578" s="66"/>
    </row>
    <row r="579" spans="2:9" ht="15.75" customHeight="1">
      <c r="B579" s="65"/>
      <c r="C579" s="67"/>
      <c r="D579" s="67"/>
      <c r="E579" s="66"/>
      <c r="F579" s="66"/>
      <c r="G579" s="66"/>
      <c r="H579" s="66"/>
      <c r="I579" s="66"/>
    </row>
    <row r="580" spans="2:9" ht="15.75" customHeight="1">
      <c r="B580" s="65"/>
      <c r="C580" s="67"/>
      <c r="D580" s="67"/>
      <c r="E580" s="66"/>
      <c r="F580" s="66"/>
      <c r="G580" s="66"/>
      <c r="H580" s="66"/>
      <c r="I580" s="66"/>
    </row>
    <row r="581" spans="2:9" ht="15.75" customHeight="1">
      <c r="B581" s="65"/>
      <c r="C581" s="67"/>
      <c r="D581" s="67"/>
      <c r="E581" s="66"/>
      <c r="F581" s="66"/>
      <c r="G581" s="66"/>
      <c r="H581" s="66"/>
      <c r="I581" s="66"/>
    </row>
    <row r="582" spans="2:9" ht="15.75" customHeight="1">
      <c r="B582" s="65"/>
      <c r="C582" s="67"/>
      <c r="D582" s="67"/>
      <c r="E582" s="66"/>
      <c r="F582" s="66"/>
      <c r="G582" s="66"/>
      <c r="H582" s="66"/>
      <c r="I582" s="66"/>
    </row>
    <row r="583" spans="2:9" ht="15.75" customHeight="1">
      <c r="B583" s="65"/>
      <c r="C583" s="67"/>
      <c r="D583" s="67"/>
      <c r="E583" s="66"/>
      <c r="F583" s="66"/>
      <c r="G583" s="66"/>
      <c r="H583" s="66"/>
      <c r="I583" s="66"/>
    </row>
    <row r="584" spans="2:9" ht="15.75" customHeight="1">
      <c r="B584" s="65"/>
      <c r="C584" s="67"/>
      <c r="D584" s="67"/>
      <c r="E584" s="66"/>
      <c r="F584" s="66"/>
      <c r="G584" s="66"/>
      <c r="H584" s="66"/>
      <c r="I584" s="66"/>
    </row>
    <row r="585" spans="2:9" ht="15.75" customHeight="1">
      <c r="B585" s="65"/>
      <c r="C585" s="67"/>
      <c r="D585" s="67"/>
      <c r="E585" s="66"/>
      <c r="F585" s="66"/>
      <c r="G585" s="66"/>
      <c r="H585" s="66"/>
      <c r="I585" s="66"/>
    </row>
    <row r="586" spans="2:9" ht="15.75" customHeight="1">
      <c r="B586" s="65"/>
      <c r="C586" s="67"/>
      <c r="D586" s="67"/>
      <c r="E586" s="66"/>
      <c r="F586" s="66"/>
      <c r="G586" s="66"/>
      <c r="H586" s="66"/>
      <c r="I586" s="66"/>
    </row>
    <row r="587" spans="2:9" ht="15.75" customHeight="1">
      <c r="B587" s="65"/>
      <c r="C587" s="67"/>
      <c r="D587" s="67"/>
      <c r="E587" s="66"/>
      <c r="F587" s="66"/>
      <c r="G587" s="66"/>
      <c r="H587" s="66"/>
      <c r="I587" s="66"/>
    </row>
    <row r="588" spans="2:9" ht="15.75" customHeight="1">
      <c r="B588" s="65"/>
      <c r="C588" s="67"/>
      <c r="D588" s="67"/>
      <c r="E588" s="66"/>
      <c r="F588" s="66"/>
      <c r="G588" s="66"/>
      <c r="H588" s="66"/>
      <c r="I588" s="66"/>
    </row>
    <row r="589" spans="2:9" ht="15.75" customHeight="1">
      <c r="B589" s="65"/>
      <c r="C589" s="67"/>
      <c r="D589" s="67"/>
      <c r="E589" s="66"/>
      <c r="F589" s="66"/>
      <c r="G589" s="66"/>
      <c r="H589" s="66"/>
      <c r="I589" s="66"/>
    </row>
    <row r="590" spans="2:9" ht="15.75" customHeight="1">
      <c r="B590" s="65"/>
      <c r="C590" s="67"/>
      <c r="D590" s="67"/>
      <c r="E590" s="66"/>
      <c r="F590" s="66"/>
      <c r="G590" s="66"/>
      <c r="H590" s="66"/>
      <c r="I590" s="66"/>
    </row>
    <row r="591" spans="2:9" ht="15.75" customHeight="1">
      <c r="B591" s="65"/>
      <c r="C591" s="67"/>
      <c r="D591" s="67"/>
      <c r="E591" s="66"/>
      <c r="F591" s="66"/>
      <c r="G591" s="66"/>
      <c r="H591" s="66"/>
      <c r="I591" s="66"/>
    </row>
    <row r="592" spans="2:9" ht="15.75" customHeight="1">
      <c r="B592" s="65"/>
      <c r="C592" s="67"/>
      <c r="D592" s="67"/>
      <c r="E592" s="66"/>
      <c r="F592" s="66"/>
      <c r="G592" s="66"/>
      <c r="H592" s="66"/>
      <c r="I592" s="66"/>
    </row>
    <row r="593" spans="2:9" ht="15.75" customHeight="1">
      <c r="B593" s="65"/>
      <c r="C593" s="67"/>
      <c r="D593" s="67"/>
      <c r="E593" s="66"/>
      <c r="F593" s="66"/>
      <c r="G593" s="66"/>
      <c r="H593" s="66"/>
      <c r="I593" s="66"/>
    </row>
    <row r="594" spans="2:9" ht="15.75" customHeight="1">
      <c r="B594" s="65"/>
      <c r="C594" s="67"/>
      <c r="D594" s="67"/>
      <c r="E594" s="66"/>
      <c r="F594" s="66"/>
      <c r="G594" s="66"/>
      <c r="H594" s="66"/>
      <c r="I594" s="66"/>
    </row>
    <row r="595" spans="2:9" ht="15.75" customHeight="1">
      <c r="B595" s="65"/>
      <c r="C595" s="67"/>
      <c r="D595" s="67"/>
      <c r="E595" s="66"/>
      <c r="F595" s="66"/>
      <c r="G595" s="66"/>
      <c r="H595" s="66"/>
      <c r="I595" s="66"/>
    </row>
    <row r="596" spans="2:9" ht="15.75" customHeight="1">
      <c r="B596" s="65"/>
      <c r="C596" s="67"/>
      <c r="D596" s="67"/>
      <c r="E596" s="66"/>
      <c r="F596" s="66"/>
      <c r="G596" s="66"/>
      <c r="H596" s="66"/>
      <c r="I596" s="66"/>
    </row>
    <row r="597" spans="2:9" ht="15.75" customHeight="1">
      <c r="B597" s="65"/>
      <c r="C597" s="67"/>
      <c r="D597" s="67"/>
      <c r="E597" s="66"/>
      <c r="F597" s="66"/>
      <c r="G597" s="66"/>
      <c r="H597" s="66"/>
      <c r="I597" s="66"/>
    </row>
    <row r="598" spans="2:9" ht="15.75" customHeight="1">
      <c r="B598" s="65"/>
      <c r="C598" s="67"/>
      <c r="D598" s="67"/>
      <c r="E598" s="66"/>
      <c r="F598" s="66"/>
      <c r="G598" s="66"/>
      <c r="H598" s="66"/>
      <c r="I598" s="66"/>
    </row>
    <row r="599" spans="2:9" ht="15.75" customHeight="1">
      <c r="B599" s="65"/>
      <c r="C599" s="67"/>
      <c r="D599" s="67"/>
      <c r="E599" s="66"/>
      <c r="F599" s="66"/>
      <c r="G599" s="66"/>
      <c r="H599" s="66"/>
      <c r="I599" s="66"/>
    </row>
    <row r="600" spans="2:9" ht="15.75" customHeight="1">
      <c r="B600" s="65"/>
      <c r="C600" s="67"/>
      <c r="D600" s="67"/>
      <c r="E600" s="66"/>
      <c r="F600" s="66"/>
      <c r="G600" s="66"/>
      <c r="H600" s="66"/>
      <c r="I600" s="66"/>
    </row>
    <row r="601" spans="2:9" ht="15.75" customHeight="1">
      <c r="B601" s="65"/>
      <c r="C601" s="67"/>
      <c r="D601" s="67"/>
      <c r="E601" s="66"/>
      <c r="F601" s="66"/>
      <c r="G601" s="66"/>
      <c r="H601" s="66"/>
      <c r="I601" s="66"/>
    </row>
    <row r="602" spans="2:9" ht="15.75" customHeight="1">
      <c r="B602" s="65"/>
      <c r="C602" s="67"/>
      <c r="D602" s="67"/>
      <c r="E602" s="66"/>
      <c r="F602" s="66"/>
      <c r="G602" s="66"/>
      <c r="H602" s="66"/>
      <c r="I602" s="66"/>
    </row>
    <row r="603" spans="2:9" ht="15.75" customHeight="1">
      <c r="B603" s="65"/>
      <c r="C603" s="67"/>
      <c r="D603" s="67"/>
      <c r="E603" s="66"/>
      <c r="F603" s="66"/>
      <c r="G603" s="66"/>
      <c r="H603" s="66"/>
      <c r="I603" s="66"/>
    </row>
    <row r="604" spans="2:9" ht="15.75" customHeight="1">
      <c r="B604" s="65"/>
      <c r="C604" s="67"/>
      <c r="D604" s="67"/>
      <c r="E604" s="66"/>
      <c r="F604" s="66"/>
      <c r="G604" s="66"/>
      <c r="H604" s="66"/>
      <c r="I604" s="66"/>
    </row>
    <row r="605" spans="2:9" ht="15.75" customHeight="1">
      <c r="B605" s="65"/>
      <c r="C605" s="67"/>
      <c r="D605" s="67"/>
      <c r="E605" s="66"/>
      <c r="F605" s="66"/>
      <c r="G605" s="66"/>
      <c r="H605" s="66"/>
      <c r="I605" s="66"/>
    </row>
    <row r="606" spans="2:9" ht="15.75" customHeight="1">
      <c r="B606" s="65"/>
      <c r="C606" s="67"/>
      <c r="D606" s="67"/>
      <c r="E606" s="66"/>
      <c r="F606" s="66"/>
      <c r="G606" s="66"/>
      <c r="H606" s="66"/>
      <c r="I606" s="66"/>
    </row>
    <row r="607" spans="2:9" ht="15.75" customHeight="1">
      <c r="B607" s="65"/>
      <c r="C607" s="67"/>
      <c r="D607" s="67"/>
      <c r="E607" s="66"/>
      <c r="F607" s="66"/>
      <c r="G607" s="66"/>
      <c r="H607" s="66"/>
      <c r="I607" s="66"/>
    </row>
    <row r="608" spans="2:9" ht="15.75" customHeight="1">
      <c r="B608" s="65"/>
      <c r="C608" s="67"/>
      <c r="D608" s="67"/>
      <c r="E608" s="66"/>
      <c r="F608" s="66"/>
      <c r="G608" s="66"/>
      <c r="H608" s="66"/>
      <c r="I608" s="66"/>
    </row>
    <row r="609" spans="2:9" ht="15.75" customHeight="1">
      <c r="B609" s="65"/>
      <c r="C609" s="67"/>
      <c r="D609" s="67"/>
      <c r="E609" s="66"/>
      <c r="F609" s="66"/>
      <c r="G609" s="66"/>
      <c r="H609" s="66"/>
      <c r="I609" s="66"/>
    </row>
    <row r="610" spans="2:9" ht="15.75" customHeight="1">
      <c r="B610" s="65"/>
      <c r="C610" s="67"/>
      <c r="D610" s="67"/>
      <c r="E610" s="66"/>
      <c r="F610" s="66"/>
      <c r="G610" s="66"/>
      <c r="H610" s="66"/>
      <c r="I610" s="66"/>
    </row>
    <row r="611" spans="2:9" ht="15.75" customHeight="1">
      <c r="B611" s="65"/>
      <c r="C611" s="67"/>
      <c r="D611" s="67"/>
      <c r="E611" s="66"/>
      <c r="F611" s="66"/>
      <c r="G611" s="66"/>
      <c r="H611" s="66"/>
      <c r="I611" s="66"/>
    </row>
    <row r="612" spans="2:9" ht="15.75" customHeight="1">
      <c r="B612" s="65"/>
      <c r="C612" s="67"/>
      <c r="D612" s="67"/>
      <c r="E612" s="66"/>
      <c r="F612" s="66"/>
      <c r="G612" s="66"/>
      <c r="H612" s="66"/>
      <c r="I612" s="66"/>
    </row>
    <row r="613" spans="2:9" ht="15.75" customHeight="1">
      <c r="B613" s="65"/>
      <c r="C613" s="67"/>
      <c r="D613" s="67"/>
      <c r="E613" s="66"/>
      <c r="F613" s="66"/>
      <c r="G613" s="66"/>
      <c r="H613" s="66"/>
      <c r="I613" s="66"/>
    </row>
    <row r="614" spans="2:9" ht="15.75" customHeight="1">
      <c r="B614" s="65"/>
      <c r="C614" s="67"/>
      <c r="D614" s="67"/>
      <c r="E614" s="66"/>
      <c r="F614" s="66"/>
      <c r="G614" s="66"/>
      <c r="H614" s="66"/>
      <c r="I614" s="66"/>
    </row>
    <row r="615" spans="2:9" ht="15.75" customHeight="1">
      <c r="B615" s="65"/>
      <c r="C615" s="67"/>
      <c r="D615" s="67"/>
      <c r="E615" s="66"/>
      <c r="F615" s="66"/>
      <c r="G615" s="66"/>
      <c r="H615" s="66"/>
      <c r="I615" s="66"/>
    </row>
    <row r="616" spans="2:9" ht="15.75" customHeight="1">
      <c r="B616" s="65"/>
      <c r="C616" s="67"/>
      <c r="D616" s="67"/>
      <c r="E616" s="66"/>
      <c r="F616" s="66"/>
      <c r="G616" s="66"/>
      <c r="H616" s="66"/>
      <c r="I616" s="66"/>
    </row>
    <row r="617" spans="2:9" ht="15.75" customHeight="1">
      <c r="B617" s="65"/>
      <c r="C617" s="67"/>
      <c r="D617" s="67"/>
      <c r="E617" s="66"/>
      <c r="F617" s="66"/>
      <c r="G617" s="66"/>
      <c r="H617" s="66"/>
      <c r="I617" s="66"/>
    </row>
    <row r="618" spans="2:9" ht="15.75" customHeight="1">
      <c r="B618" s="65"/>
      <c r="C618" s="67"/>
      <c r="D618" s="67"/>
      <c r="E618" s="66"/>
      <c r="F618" s="66"/>
      <c r="G618" s="66"/>
      <c r="H618" s="66"/>
      <c r="I618" s="66"/>
    </row>
    <row r="619" spans="2:9" ht="15.75" customHeight="1">
      <c r="B619" s="65"/>
      <c r="C619" s="67"/>
      <c r="D619" s="67"/>
      <c r="E619" s="66"/>
      <c r="F619" s="66"/>
      <c r="G619" s="66"/>
      <c r="H619" s="66"/>
      <c r="I619" s="66"/>
    </row>
    <row r="620" spans="2:9" ht="15.75" customHeight="1">
      <c r="B620" s="65"/>
      <c r="C620" s="67"/>
      <c r="D620" s="67"/>
      <c r="E620" s="66"/>
      <c r="F620" s="66"/>
      <c r="G620" s="66"/>
      <c r="H620" s="66"/>
      <c r="I620" s="66"/>
    </row>
    <row r="621" spans="2:9" ht="15.75" customHeight="1">
      <c r="B621" s="65"/>
      <c r="C621" s="67"/>
      <c r="D621" s="67"/>
      <c r="E621" s="66"/>
      <c r="F621" s="66"/>
      <c r="G621" s="66"/>
      <c r="H621" s="66"/>
      <c r="I621" s="66"/>
    </row>
    <row r="622" spans="2:9" ht="15.75" customHeight="1">
      <c r="B622" s="65"/>
      <c r="C622" s="67"/>
      <c r="D622" s="67"/>
      <c r="E622" s="66"/>
      <c r="F622" s="66"/>
      <c r="G622" s="66"/>
      <c r="H622" s="66"/>
      <c r="I622" s="66"/>
    </row>
    <row r="623" spans="2:9" ht="15.75" customHeight="1">
      <c r="B623" s="65"/>
      <c r="C623" s="67"/>
      <c r="D623" s="67"/>
      <c r="E623" s="66"/>
      <c r="F623" s="66"/>
      <c r="G623" s="66"/>
      <c r="H623" s="66"/>
      <c r="I623" s="66"/>
    </row>
    <row r="624" spans="2:9" ht="15.75" customHeight="1">
      <c r="B624" s="65"/>
      <c r="C624" s="67"/>
      <c r="D624" s="67"/>
      <c r="E624" s="66"/>
      <c r="F624" s="66"/>
      <c r="G624" s="66"/>
      <c r="H624" s="66"/>
      <c r="I624" s="66"/>
    </row>
    <row r="625" spans="2:9" ht="15.75" customHeight="1">
      <c r="B625" s="65"/>
      <c r="C625" s="67"/>
      <c r="D625" s="67"/>
      <c r="E625" s="66"/>
      <c r="F625" s="66"/>
      <c r="G625" s="66"/>
      <c r="H625" s="66"/>
      <c r="I625" s="66"/>
    </row>
    <row r="626" spans="2:9" ht="15.75" customHeight="1">
      <c r="B626" s="65"/>
      <c r="C626" s="67"/>
      <c r="D626" s="67"/>
      <c r="E626" s="66"/>
      <c r="F626" s="66"/>
      <c r="G626" s="66"/>
      <c r="H626" s="66"/>
      <c r="I626" s="66"/>
    </row>
    <row r="627" spans="2:9" ht="15.75" customHeight="1">
      <c r="B627" s="65"/>
      <c r="C627" s="67"/>
      <c r="D627" s="67"/>
      <c r="E627" s="66"/>
      <c r="F627" s="66"/>
      <c r="G627" s="66"/>
      <c r="H627" s="66"/>
      <c r="I627" s="66"/>
    </row>
    <row r="628" spans="2:9" ht="15.75" customHeight="1">
      <c r="B628" s="65"/>
      <c r="C628" s="67"/>
      <c r="D628" s="67"/>
      <c r="E628" s="66"/>
      <c r="F628" s="66"/>
      <c r="G628" s="66"/>
      <c r="H628" s="66"/>
      <c r="I628" s="66"/>
    </row>
    <row r="629" spans="2:9" ht="15.75" customHeight="1">
      <c r="B629" s="65"/>
      <c r="C629" s="67"/>
      <c r="D629" s="67"/>
      <c r="E629" s="66"/>
      <c r="F629" s="66"/>
      <c r="G629" s="66"/>
      <c r="H629" s="66"/>
      <c r="I629" s="66"/>
    </row>
    <row r="630" spans="2:9" ht="15.75" customHeight="1">
      <c r="B630" s="65"/>
      <c r="C630" s="67"/>
      <c r="D630" s="67"/>
      <c r="E630" s="66"/>
      <c r="F630" s="66"/>
      <c r="G630" s="66"/>
      <c r="H630" s="66"/>
      <c r="I630" s="66"/>
    </row>
    <row r="631" spans="2:9" ht="15.75" customHeight="1">
      <c r="B631" s="65"/>
      <c r="C631" s="67"/>
      <c r="D631" s="67"/>
      <c r="E631" s="66"/>
      <c r="F631" s="66"/>
      <c r="G631" s="66"/>
      <c r="H631" s="66"/>
      <c r="I631" s="66"/>
    </row>
    <row r="632" spans="2:9" ht="15.75" customHeight="1">
      <c r="B632" s="65"/>
      <c r="C632" s="67"/>
      <c r="D632" s="67"/>
      <c r="E632" s="66"/>
      <c r="F632" s="66"/>
      <c r="G632" s="66"/>
      <c r="H632" s="66"/>
      <c r="I632" s="66"/>
    </row>
    <row r="633" spans="2:9" ht="15.75" customHeight="1">
      <c r="B633" s="65"/>
      <c r="C633" s="67"/>
      <c r="D633" s="67"/>
      <c r="E633" s="66"/>
      <c r="F633" s="66"/>
      <c r="G633" s="66"/>
      <c r="H633" s="66"/>
      <c r="I633" s="66"/>
    </row>
    <row r="634" spans="2:9" ht="15.75" customHeight="1">
      <c r="B634" s="65"/>
      <c r="C634" s="67"/>
      <c r="D634" s="67"/>
      <c r="E634" s="66"/>
      <c r="F634" s="66"/>
      <c r="G634" s="66"/>
      <c r="H634" s="66"/>
      <c r="I634" s="66"/>
    </row>
    <row r="635" spans="2:9" ht="15.75" customHeight="1">
      <c r="B635" s="65"/>
      <c r="C635" s="67"/>
      <c r="D635" s="67"/>
      <c r="E635" s="66"/>
      <c r="F635" s="66"/>
      <c r="G635" s="66"/>
      <c r="H635" s="66"/>
      <c r="I635" s="66"/>
    </row>
    <row r="636" spans="2:9" ht="15.75" customHeight="1">
      <c r="B636" s="65"/>
      <c r="C636" s="67"/>
      <c r="D636" s="67"/>
      <c r="E636" s="66"/>
      <c r="F636" s="66"/>
      <c r="G636" s="66"/>
      <c r="H636" s="66"/>
      <c r="I636" s="66"/>
    </row>
    <row r="637" spans="2:9" ht="15.75" customHeight="1">
      <c r="B637" s="65"/>
      <c r="C637" s="67"/>
      <c r="D637" s="67"/>
      <c r="E637" s="66"/>
      <c r="F637" s="66"/>
      <c r="G637" s="66"/>
      <c r="H637" s="66"/>
      <c r="I637" s="66"/>
    </row>
    <row r="638" spans="2:9" ht="15.75" customHeight="1">
      <c r="B638" s="65"/>
      <c r="C638" s="67"/>
      <c r="D638" s="67"/>
      <c r="E638" s="66"/>
      <c r="F638" s="66"/>
      <c r="G638" s="66"/>
      <c r="H638" s="66"/>
      <c r="I638" s="66"/>
    </row>
    <row r="639" spans="2:9" ht="15.75" customHeight="1">
      <c r="B639" s="65"/>
      <c r="C639" s="67"/>
      <c r="D639" s="67"/>
      <c r="E639" s="66"/>
      <c r="F639" s="66"/>
      <c r="G639" s="66"/>
      <c r="H639" s="66"/>
      <c r="I639" s="66"/>
    </row>
    <row r="640" spans="2:9" ht="15.75" customHeight="1">
      <c r="B640" s="65"/>
      <c r="C640" s="67"/>
      <c r="D640" s="67"/>
      <c r="E640" s="66"/>
      <c r="F640" s="66"/>
      <c r="G640" s="66"/>
      <c r="H640" s="66"/>
      <c r="I640" s="66"/>
    </row>
    <row r="641" spans="2:9" ht="15.75" customHeight="1">
      <c r="B641" s="65"/>
      <c r="C641" s="67"/>
      <c r="D641" s="67"/>
      <c r="E641" s="66"/>
      <c r="F641" s="66"/>
      <c r="G641" s="66"/>
      <c r="H641" s="66"/>
      <c r="I641" s="66"/>
    </row>
    <row r="642" spans="2:9" ht="15.75" customHeight="1">
      <c r="B642" s="65"/>
      <c r="C642" s="67"/>
      <c r="D642" s="67"/>
      <c r="E642" s="66"/>
      <c r="F642" s="66"/>
      <c r="G642" s="66"/>
      <c r="H642" s="66"/>
      <c r="I642" s="66"/>
    </row>
    <row r="643" spans="2:9" ht="15.75" customHeight="1">
      <c r="B643" s="65"/>
      <c r="C643" s="67"/>
      <c r="D643" s="67"/>
      <c r="E643" s="66"/>
      <c r="F643" s="66"/>
      <c r="G643" s="66"/>
      <c r="H643" s="66"/>
      <c r="I643" s="66"/>
    </row>
    <row r="644" spans="2:9" ht="15.75" customHeight="1">
      <c r="B644" s="65"/>
      <c r="C644" s="67"/>
      <c r="D644" s="67"/>
      <c r="E644" s="66"/>
      <c r="F644" s="66"/>
      <c r="G644" s="66"/>
      <c r="H644" s="66"/>
      <c r="I644" s="66"/>
    </row>
    <row r="645" spans="2:9" ht="15.75" customHeight="1">
      <c r="B645" s="65"/>
      <c r="C645" s="67"/>
      <c r="D645" s="67"/>
      <c r="E645" s="66"/>
      <c r="F645" s="66"/>
      <c r="G645" s="66"/>
      <c r="H645" s="66"/>
      <c r="I645" s="66"/>
    </row>
    <row r="646" spans="2:9" ht="15.75" customHeight="1">
      <c r="B646" s="65"/>
      <c r="C646" s="67"/>
      <c r="D646" s="67"/>
      <c r="E646" s="66"/>
      <c r="F646" s="66"/>
      <c r="G646" s="66"/>
      <c r="H646" s="66"/>
      <c r="I646" s="66"/>
    </row>
    <row r="647" spans="2:9" ht="15.75" customHeight="1">
      <c r="B647" s="65"/>
      <c r="C647" s="67"/>
      <c r="D647" s="67"/>
      <c r="E647" s="66"/>
      <c r="F647" s="66"/>
      <c r="G647" s="66"/>
      <c r="H647" s="66"/>
      <c r="I647" s="66"/>
    </row>
    <row r="648" spans="2:9" ht="15.75" customHeight="1">
      <c r="B648" s="65"/>
      <c r="C648" s="67"/>
      <c r="D648" s="67"/>
      <c r="E648" s="66"/>
      <c r="F648" s="66"/>
      <c r="G648" s="66"/>
      <c r="H648" s="66"/>
      <c r="I648" s="66"/>
    </row>
    <row r="649" spans="2:9" ht="15.75" customHeight="1">
      <c r="B649" s="65"/>
      <c r="C649" s="67"/>
      <c r="D649" s="67"/>
      <c r="E649" s="66"/>
      <c r="F649" s="66"/>
      <c r="G649" s="66"/>
      <c r="H649" s="66"/>
      <c r="I649" s="66"/>
    </row>
    <row r="650" spans="2:9" ht="15.75" customHeight="1">
      <c r="B650" s="65"/>
      <c r="C650" s="67"/>
      <c r="D650" s="67"/>
      <c r="E650" s="66"/>
      <c r="F650" s="66"/>
      <c r="G650" s="66"/>
      <c r="H650" s="66"/>
      <c r="I650" s="66"/>
    </row>
    <row r="651" spans="2:9" ht="15.75" customHeight="1">
      <c r="B651" s="65"/>
      <c r="C651" s="67"/>
      <c r="D651" s="67"/>
      <c r="E651" s="66"/>
      <c r="F651" s="66"/>
      <c r="G651" s="66"/>
      <c r="H651" s="66"/>
      <c r="I651" s="66"/>
    </row>
    <row r="652" spans="2:9" ht="15.75" customHeight="1">
      <c r="B652" s="65"/>
      <c r="C652" s="67"/>
      <c r="D652" s="67"/>
      <c r="E652" s="66"/>
      <c r="F652" s="66"/>
      <c r="G652" s="66"/>
      <c r="H652" s="66"/>
      <c r="I652" s="66"/>
    </row>
    <row r="653" spans="2:9" ht="15.75" customHeight="1">
      <c r="B653" s="65"/>
      <c r="C653" s="67"/>
      <c r="D653" s="67"/>
      <c r="E653" s="66"/>
      <c r="F653" s="66"/>
      <c r="G653" s="66"/>
      <c r="H653" s="66"/>
      <c r="I653" s="66"/>
    </row>
    <row r="654" spans="2:9" ht="15.75" customHeight="1">
      <c r="B654" s="65"/>
      <c r="C654" s="67"/>
      <c r="D654" s="67"/>
      <c r="E654" s="66"/>
      <c r="F654" s="66"/>
      <c r="G654" s="66"/>
      <c r="H654" s="66"/>
      <c r="I654" s="66"/>
    </row>
    <row r="655" spans="2:9" ht="15.75" customHeight="1">
      <c r="B655" s="65"/>
      <c r="C655" s="67"/>
      <c r="D655" s="67"/>
      <c r="E655" s="66"/>
      <c r="F655" s="66"/>
      <c r="G655" s="66"/>
      <c r="H655" s="66"/>
      <c r="I655" s="66"/>
    </row>
    <row r="656" spans="2:9" ht="15.75" customHeight="1">
      <c r="B656" s="65"/>
      <c r="C656" s="67"/>
      <c r="D656" s="67"/>
      <c r="E656" s="66"/>
      <c r="F656" s="66"/>
      <c r="G656" s="66"/>
      <c r="H656" s="66"/>
      <c r="I656" s="66"/>
    </row>
    <row r="657" spans="2:9" ht="15.75" customHeight="1">
      <c r="B657" s="65"/>
      <c r="C657" s="67"/>
      <c r="D657" s="67"/>
      <c r="E657" s="66"/>
      <c r="F657" s="66"/>
      <c r="G657" s="66"/>
      <c r="H657" s="66"/>
      <c r="I657" s="66"/>
    </row>
    <row r="658" spans="2:9" ht="15.75" customHeight="1">
      <c r="B658" s="65"/>
      <c r="C658" s="67"/>
      <c r="D658" s="67"/>
      <c r="E658" s="66"/>
      <c r="F658" s="66"/>
      <c r="G658" s="66"/>
      <c r="H658" s="66"/>
      <c r="I658" s="66"/>
    </row>
    <row r="659" spans="2:9" ht="15.75" customHeight="1">
      <c r="B659" s="65"/>
      <c r="C659" s="67"/>
      <c r="D659" s="67"/>
      <c r="E659" s="66"/>
      <c r="F659" s="66"/>
      <c r="G659" s="66"/>
      <c r="H659" s="66"/>
      <c r="I659" s="66"/>
    </row>
    <row r="660" spans="2:9" ht="15.75" customHeight="1">
      <c r="B660" s="65"/>
      <c r="C660" s="67"/>
      <c r="D660" s="67"/>
      <c r="E660" s="66"/>
      <c r="F660" s="66"/>
      <c r="G660" s="66"/>
      <c r="H660" s="66"/>
      <c r="I660" s="66"/>
    </row>
    <row r="661" spans="2:9" ht="15.75" customHeight="1">
      <c r="B661" s="65"/>
      <c r="C661" s="67"/>
      <c r="D661" s="67"/>
      <c r="E661" s="66"/>
      <c r="F661" s="66"/>
      <c r="G661" s="66"/>
      <c r="H661" s="66"/>
      <c r="I661" s="66"/>
    </row>
    <row r="662" spans="2:9" ht="15.75" customHeight="1">
      <c r="B662" s="65"/>
      <c r="C662" s="67"/>
      <c r="D662" s="67"/>
      <c r="E662" s="66"/>
      <c r="F662" s="66"/>
      <c r="G662" s="66"/>
      <c r="H662" s="66"/>
      <c r="I662" s="66"/>
    </row>
    <row r="663" spans="2:9" ht="15.75" customHeight="1">
      <c r="B663" s="65"/>
      <c r="C663" s="67"/>
      <c r="D663" s="67"/>
      <c r="E663" s="66"/>
      <c r="F663" s="66"/>
      <c r="G663" s="66"/>
      <c r="H663" s="66"/>
      <c r="I663" s="66"/>
    </row>
    <row r="664" spans="2:9" ht="15.75" customHeight="1">
      <c r="B664" s="65"/>
      <c r="C664" s="67"/>
      <c r="D664" s="67"/>
      <c r="E664" s="66"/>
      <c r="F664" s="66"/>
      <c r="G664" s="66"/>
      <c r="H664" s="66"/>
      <c r="I664" s="66"/>
    </row>
    <row r="665" spans="2:9" ht="15.75" customHeight="1">
      <c r="B665" s="65"/>
      <c r="C665" s="67"/>
      <c r="D665" s="67"/>
      <c r="E665" s="66"/>
      <c r="F665" s="66"/>
      <c r="G665" s="66"/>
      <c r="H665" s="66"/>
      <c r="I665" s="66"/>
    </row>
    <row r="666" spans="2:9" ht="15.75" customHeight="1">
      <c r="B666" s="65"/>
      <c r="C666" s="67"/>
      <c r="D666" s="67"/>
      <c r="E666" s="66"/>
      <c r="F666" s="66"/>
      <c r="G666" s="66"/>
      <c r="H666" s="66"/>
      <c r="I666" s="66"/>
    </row>
    <row r="667" spans="2:9" ht="15.75" customHeight="1">
      <c r="B667" s="65"/>
      <c r="C667" s="67"/>
      <c r="D667" s="67"/>
      <c r="E667" s="66"/>
      <c r="F667" s="66"/>
      <c r="G667" s="66"/>
      <c r="H667" s="66"/>
      <c r="I667" s="66"/>
    </row>
    <row r="668" spans="2:9" ht="15.75" customHeight="1">
      <c r="B668" s="65"/>
      <c r="C668" s="67"/>
      <c r="D668" s="67"/>
      <c r="E668" s="66"/>
      <c r="F668" s="66"/>
      <c r="G668" s="66"/>
      <c r="H668" s="66"/>
      <c r="I668" s="66"/>
    </row>
    <row r="669" spans="2:9" ht="15.75" customHeight="1">
      <c r="B669" s="65"/>
      <c r="C669" s="67"/>
      <c r="D669" s="67"/>
      <c r="E669" s="66"/>
      <c r="F669" s="66"/>
      <c r="G669" s="66"/>
      <c r="H669" s="66"/>
      <c r="I669" s="66"/>
    </row>
    <row r="670" spans="2:9" ht="15.75" customHeight="1">
      <c r="B670" s="65"/>
      <c r="C670" s="67"/>
      <c r="D670" s="67"/>
      <c r="E670" s="66"/>
      <c r="F670" s="66"/>
      <c r="G670" s="66"/>
      <c r="H670" s="66"/>
      <c r="I670" s="66"/>
    </row>
    <row r="671" spans="2:9" ht="15.75" customHeight="1">
      <c r="B671" s="65"/>
      <c r="C671" s="67"/>
      <c r="D671" s="67"/>
      <c r="E671" s="66"/>
      <c r="F671" s="66"/>
      <c r="G671" s="66"/>
      <c r="H671" s="66"/>
      <c r="I671" s="66"/>
    </row>
    <row r="672" spans="2:9" ht="15.75" customHeight="1">
      <c r="B672" s="65"/>
      <c r="C672" s="67"/>
      <c r="D672" s="67"/>
      <c r="E672" s="66"/>
      <c r="F672" s="66"/>
      <c r="G672" s="66"/>
      <c r="H672" s="66"/>
      <c r="I672" s="66"/>
    </row>
    <row r="673" spans="2:9" ht="15.75" customHeight="1">
      <c r="B673" s="65"/>
      <c r="C673" s="67"/>
      <c r="D673" s="67"/>
      <c r="E673" s="66"/>
      <c r="F673" s="66"/>
      <c r="G673" s="66"/>
      <c r="H673" s="66"/>
      <c r="I673" s="66"/>
    </row>
    <row r="674" spans="2:9" ht="15.75" customHeight="1">
      <c r="B674" s="65"/>
      <c r="C674" s="67"/>
      <c r="D674" s="67"/>
      <c r="E674" s="66"/>
      <c r="F674" s="66"/>
      <c r="G674" s="66"/>
      <c r="H674" s="66"/>
      <c r="I674" s="66"/>
    </row>
    <row r="675" spans="2:9" ht="15.75" customHeight="1">
      <c r="B675" s="65"/>
      <c r="C675" s="67"/>
      <c r="D675" s="67"/>
      <c r="E675" s="66"/>
      <c r="F675" s="66"/>
      <c r="G675" s="66"/>
      <c r="H675" s="66"/>
      <c r="I675" s="66"/>
    </row>
    <row r="676" spans="2:9" ht="15.75" customHeight="1">
      <c r="B676" s="65"/>
      <c r="C676" s="67"/>
      <c r="D676" s="67"/>
      <c r="E676" s="66"/>
      <c r="F676" s="66"/>
      <c r="G676" s="66"/>
      <c r="H676" s="66"/>
      <c r="I676" s="66"/>
    </row>
    <row r="677" spans="2:9" ht="15.75" customHeight="1">
      <c r="B677" s="65"/>
      <c r="C677" s="67"/>
      <c r="D677" s="67"/>
      <c r="E677" s="66"/>
      <c r="F677" s="66"/>
      <c r="G677" s="66"/>
      <c r="H677" s="66"/>
      <c r="I677" s="66"/>
    </row>
    <row r="678" spans="2:9" ht="15.75" customHeight="1">
      <c r="B678" s="65"/>
      <c r="C678" s="67"/>
      <c r="D678" s="67"/>
      <c r="E678" s="66"/>
      <c r="F678" s="66"/>
      <c r="G678" s="66"/>
      <c r="H678" s="66"/>
      <c r="I678" s="66"/>
    </row>
    <row r="679" spans="2:9" ht="15.75" customHeight="1">
      <c r="B679" s="65"/>
      <c r="C679" s="67"/>
      <c r="D679" s="67"/>
      <c r="E679" s="66"/>
      <c r="F679" s="66"/>
      <c r="G679" s="66"/>
      <c r="H679" s="66"/>
      <c r="I679" s="66"/>
    </row>
    <row r="680" spans="2:9" ht="15.75" customHeight="1">
      <c r="B680" s="65"/>
      <c r="C680" s="67"/>
      <c r="D680" s="67"/>
      <c r="E680" s="66"/>
      <c r="F680" s="66"/>
      <c r="G680" s="66"/>
      <c r="H680" s="66"/>
      <c r="I680" s="66"/>
    </row>
    <row r="681" spans="2:9" ht="15.75" customHeight="1">
      <c r="B681" s="65"/>
      <c r="C681" s="67"/>
      <c r="D681" s="67"/>
      <c r="E681" s="66"/>
      <c r="F681" s="66"/>
      <c r="G681" s="66"/>
      <c r="H681" s="66"/>
      <c r="I681" s="66"/>
    </row>
    <row r="682" spans="2:9" ht="15.75" customHeight="1">
      <c r="B682" s="65"/>
      <c r="C682" s="67"/>
      <c r="D682" s="67"/>
      <c r="E682" s="66"/>
      <c r="F682" s="66"/>
      <c r="G682" s="66"/>
      <c r="H682" s="66"/>
      <c r="I682" s="66"/>
    </row>
    <row r="683" spans="2:9" ht="15.75" customHeight="1">
      <c r="B683" s="65"/>
      <c r="C683" s="67"/>
      <c r="D683" s="67"/>
      <c r="E683" s="66"/>
      <c r="F683" s="66"/>
      <c r="G683" s="66"/>
      <c r="H683" s="66"/>
      <c r="I683" s="66"/>
    </row>
    <row r="684" spans="2:9" ht="15.75" customHeight="1">
      <c r="B684" s="65"/>
      <c r="C684" s="67"/>
      <c r="D684" s="67"/>
      <c r="E684" s="66"/>
      <c r="F684" s="66"/>
      <c r="G684" s="66"/>
      <c r="H684" s="66"/>
      <c r="I684" s="66"/>
    </row>
    <row r="685" spans="2:9" ht="15.75" customHeight="1">
      <c r="B685" s="65"/>
      <c r="C685" s="67"/>
      <c r="D685" s="67"/>
      <c r="E685" s="66"/>
      <c r="F685" s="66"/>
      <c r="G685" s="66"/>
      <c r="H685" s="66"/>
      <c r="I685" s="66"/>
    </row>
    <row r="686" spans="2:9" ht="15.75" customHeight="1">
      <c r="B686" s="65"/>
      <c r="C686" s="67"/>
      <c r="D686" s="67"/>
      <c r="E686" s="66"/>
      <c r="F686" s="66"/>
      <c r="G686" s="66"/>
      <c r="H686" s="66"/>
      <c r="I686" s="66"/>
    </row>
    <row r="687" spans="2:9" ht="15.75" customHeight="1">
      <c r="B687" s="65"/>
      <c r="C687" s="67"/>
      <c r="D687" s="67"/>
      <c r="E687" s="66"/>
      <c r="F687" s="66"/>
      <c r="G687" s="66"/>
      <c r="H687" s="66"/>
      <c r="I687" s="66"/>
    </row>
    <row r="688" spans="2:9" ht="15.75" customHeight="1">
      <c r="B688" s="65"/>
      <c r="C688" s="67"/>
      <c r="D688" s="67"/>
      <c r="E688" s="66"/>
      <c r="F688" s="66"/>
      <c r="G688" s="66"/>
      <c r="H688" s="66"/>
      <c r="I688" s="66"/>
    </row>
    <row r="689" spans="2:9" ht="15.75" customHeight="1">
      <c r="B689" s="65"/>
      <c r="C689" s="67"/>
      <c r="D689" s="67"/>
      <c r="E689" s="66"/>
      <c r="F689" s="66"/>
      <c r="G689" s="66"/>
      <c r="H689" s="66"/>
      <c r="I689" s="66"/>
    </row>
    <row r="690" spans="2:9" ht="15.75" customHeight="1">
      <c r="B690" s="65"/>
      <c r="C690" s="67"/>
      <c r="D690" s="67"/>
      <c r="E690" s="66"/>
      <c r="F690" s="66"/>
      <c r="G690" s="66"/>
      <c r="H690" s="66"/>
      <c r="I690" s="66"/>
    </row>
    <row r="691" spans="2:9" ht="15.75" customHeight="1">
      <c r="B691" s="65"/>
      <c r="C691" s="67"/>
      <c r="D691" s="67"/>
      <c r="E691" s="66"/>
      <c r="F691" s="66"/>
      <c r="G691" s="66"/>
      <c r="H691" s="66"/>
      <c r="I691" s="66"/>
    </row>
    <row r="692" spans="2:9" ht="15.75" customHeight="1">
      <c r="B692" s="65"/>
      <c r="C692" s="67"/>
      <c r="D692" s="67"/>
      <c r="E692" s="66"/>
      <c r="F692" s="66"/>
      <c r="G692" s="66"/>
      <c r="H692" s="66"/>
      <c r="I692" s="66"/>
    </row>
    <row r="693" spans="2:9" ht="15.75" customHeight="1">
      <c r="B693" s="65"/>
      <c r="C693" s="67"/>
      <c r="D693" s="67"/>
      <c r="E693" s="66"/>
      <c r="F693" s="66"/>
      <c r="G693" s="66"/>
      <c r="H693" s="66"/>
      <c r="I693" s="66"/>
    </row>
    <row r="694" spans="2:9" ht="15.75" customHeight="1">
      <c r="B694" s="65"/>
      <c r="C694" s="67"/>
      <c r="D694" s="67"/>
      <c r="E694" s="66"/>
      <c r="F694" s="66"/>
      <c r="G694" s="66"/>
      <c r="H694" s="66"/>
      <c r="I694" s="66"/>
    </row>
    <row r="695" spans="2:9" ht="15.75" customHeight="1">
      <c r="B695" s="65"/>
      <c r="C695" s="67"/>
      <c r="D695" s="67"/>
      <c r="E695" s="66"/>
      <c r="F695" s="66"/>
      <c r="G695" s="66"/>
      <c r="H695" s="66"/>
      <c r="I695" s="66"/>
    </row>
    <row r="696" spans="2:9" ht="15.75" customHeight="1">
      <c r="B696" s="65"/>
      <c r="C696" s="67"/>
      <c r="D696" s="67"/>
      <c r="E696" s="66"/>
      <c r="F696" s="66"/>
      <c r="G696" s="66"/>
      <c r="H696" s="66"/>
      <c r="I696" s="66"/>
    </row>
    <row r="697" spans="2:9" ht="15.75" customHeight="1">
      <c r="B697" s="65"/>
      <c r="C697" s="67"/>
      <c r="D697" s="67"/>
      <c r="E697" s="66"/>
      <c r="F697" s="66"/>
      <c r="G697" s="66"/>
      <c r="H697" s="66"/>
      <c r="I697" s="66"/>
    </row>
    <row r="698" spans="2:9" ht="15.75" customHeight="1">
      <c r="B698" s="65"/>
      <c r="C698" s="67"/>
      <c r="D698" s="67"/>
      <c r="E698" s="66"/>
      <c r="F698" s="66"/>
      <c r="G698" s="66"/>
      <c r="H698" s="66"/>
      <c r="I698" s="66"/>
    </row>
    <row r="699" spans="2:9" ht="15.75" customHeight="1">
      <c r="B699" s="65"/>
      <c r="C699" s="67"/>
      <c r="D699" s="67"/>
      <c r="E699" s="66"/>
      <c r="F699" s="66"/>
      <c r="G699" s="66"/>
      <c r="H699" s="66"/>
      <c r="I699" s="66"/>
    </row>
    <row r="700" spans="2:9" ht="15.75" customHeight="1">
      <c r="B700" s="65"/>
      <c r="C700" s="67"/>
      <c r="D700" s="67"/>
      <c r="E700" s="66"/>
      <c r="F700" s="66"/>
      <c r="G700" s="66"/>
      <c r="H700" s="66"/>
      <c r="I700" s="66"/>
    </row>
    <row r="701" spans="2:9" ht="15.75" customHeight="1">
      <c r="B701" s="65"/>
      <c r="C701" s="67"/>
      <c r="D701" s="67"/>
      <c r="E701" s="66"/>
      <c r="F701" s="66"/>
      <c r="G701" s="66"/>
      <c r="H701" s="66"/>
      <c r="I701" s="66"/>
    </row>
    <row r="702" spans="2:9" ht="15.75" customHeight="1">
      <c r="B702" s="65"/>
      <c r="C702" s="67"/>
      <c r="D702" s="67"/>
      <c r="E702" s="66"/>
      <c r="F702" s="66"/>
      <c r="G702" s="66"/>
      <c r="H702" s="66"/>
      <c r="I702" s="66"/>
    </row>
    <row r="703" spans="2:9" ht="15.75" customHeight="1">
      <c r="B703" s="65"/>
      <c r="C703" s="67"/>
      <c r="D703" s="67"/>
      <c r="E703" s="66"/>
      <c r="F703" s="66"/>
      <c r="G703" s="66"/>
      <c r="H703" s="66"/>
      <c r="I703" s="66"/>
    </row>
    <row r="704" spans="2:9" ht="15.75" customHeight="1">
      <c r="B704" s="65"/>
      <c r="C704" s="67"/>
      <c r="D704" s="67"/>
      <c r="E704" s="66"/>
      <c r="F704" s="66"/>
      <c r="G704" s="66"/>
      <c r="H704" s="66"/>
      <c r="I704" s="66"/>
    </row>
    <row r="705" spans="2:9" ht="15.75" customHeight="1">
      <c r="B705" s="65"/>
      <c r="C705" s="67"/>
      <c r="D705" s="67"/>
      <c r="E705" s="66"/>
      <c r="F705" s="66"/>
      <c r="G705" s="66"/>
      <c r="H705" s="66"/>
      <c r="I705" s="66"/>
    </row>
    <row r="706" spans="2:9" ht="15.75" customHeight="1">
      <c r="B706" s="65"/>
      <c r="C706" s="67"/>
      <c r="D706" s="67"/>
      <c r="E706" s="66"/>
      <c r="F706" s="66"/>
      <c r="G706" s="66"/>
      <c r="H706" s="66"/>
      <c r="I706" s="66"/>
    </row>
    <row r="707" spans="2:9" ht="15.75" customHeight="1">
      <c r="B707" s="65"/>
      <c r="C707" s="67"/>
      <c r="D707" s="67"/>
      <c r="E707" s="66"/>
      <c r="F707" s="66"/>
      <c r="G707" s="66"/>
      <c r="H707" s="66"/>
      <c r="I707" s="66"/>
    </row>
    <row r="708" spans="2:9" ht="15.75" customHeight="1">
      <c r="B708" s="65"/>
      <c r="C708" s="67"/>
      <c r="D708" s="67"/>
      <c r="E708" s="66"/>
      <c r="F708" s="66"/>
      <c r="G708" s="66"/>
      <c r="H708" s="66"/>
      <c r="I708" s="66"/>
    </row>
    <row r="709" spans="2:9" ht="15.75" customHeight="1">
      <c r="B709" s="65"/>
      <c r="C709" s="67"/>
      <c r="D709" s="67"/>
      <c r="E709" s="66"/>
      <c r="F709" s="66"/>
      <c r="G709" s="66"/>
      <c r="H709" s="66"/>
      <c r="I709" s="66"/>
    </row>
    <row r="710" spans="2:9" ht="15.75" customHeight="1">
      <c r="B710" s="65"/>
      <c r="C710" s="67"/>
      <c r="D710" s="67"/>
      <c r="E710" s="66"/>
      <c r="F710" s="66"/>
      <c r="G710" s="66"/>
      <c r="H710" s="66"/>
      <c r="I710" s="66"/>
    </row>
    <row r="711" spans="2:9" ht="15.75" customHeight="1">
      <c r="B711" s="65"/>
      <c r="C711" s="67"/>
      <c r="D711" s="67"/>
      <c r="E711" s="66"/>
      <c r="F711" s="66"/>
      <c r="G711" s="66"/>
      <c r="H711" s="66"/>
      <c r="I711" s="66"/>
    </row>
    <row r="712" spans="2:9" ht="15.75" customHeight="1">
      <c r="B712" s="65"/>
      <c r="C712" s="67"/>
      <c r="D712" s="67"/>
      <c r="E712" s="66"/>
      <c r="F712" s="66"/>
      <c r="G712" s="66"/>
      <c r="H712" s="66"/>
      <c r="I712" s="66"/>
    </row>
    <row r="713" spans="2:9" ht="15.75" customHeight="1">
      <c r="B713" s="65"/>
      <c r="C713" s="67"/>
      <c r="D713" s="67"/>
      <c r="E713" s="66"/>
      <c r="F713" s="66"/>
      <c r="G713" s="66"/>
      <c r="H713" s="66"/>
      <c r="I713" s="66"/>
    </row>
    <row r="714" spans="2:9" ht="15.75" customHeight="1">
      <c r="B714" s="65"/>
      <c r="C714" s="67"/>
      <c r="D714" s="67"/>
      <c r="E714" s="66"/>
      <c r="F714" s="66"/>
      <c r="G714" s="66"/>
      <c r="H714" s="66"/>
      <c r="I714" s="66"/>
    </row>
    <row r="715" spans="2:9" ht="15.75" customHeight="1">
      <c r="B715" s="65"/>
      <c r="C715" s="67"/>
      <c r="D715" s="67"/>
      <c r="E715" s="66"/>
      <c r="F715" s="66"/>
      <c r="G715" s="66"/>
      <c r="H715" s="66"/>
      <c r="I715" s="66"/>
    </row>
    <row r="716" spans="2:9" ht="15.75" customHeight="1">
      <c r="B716" s="65"/>
      <c r="C716" s="67"/>
      <c r="D716" s="67"/>
      <c r="E716" s="66"/>
      <c r="F716" s="66"/>
      <c r="G716" s="66"/>
      <c r="H716" s="66"/>
      <c r="I716" s="66"/>
    </row>
    <row r="717" spans="2:9" ht="15.75" customHeight="1">
      <c r="B717" s="65"/>
      <c r="C717" s="67"/>
      <c r="D717" s="67"/>
      <c r="E717" s="66"/>
      <c r="F717" s="66"/>
      <c r="G717" s="66"/>
      <c r="H717" s="66"/>
      <c r="I717" s="66"/>
    </row>
    <row r="718" spans="2:9" ht="15.75" customHeight="1">
      <c r="B718" s="65"/>
      <c r="C718" s="67"/>
      <c r="D718" s="67"/>
      <c r="E718" s="66"/>
      <c r="F718" s="66"/>
      <c r="G718" s="66"/>
      <c r="H718" s="66"/>
      <c r="I718" s="66"/>
    </row>
    <row r="719" spans="2:9" ht="15.75" customHeight="1">
      <c r="B719" s="65"/>
      <c r="C719" s="67"/>
      <c r="D719" s="67"/>
      <c r="E719" s="66"/>
      <c r="F719" s="66"/>
      <c r="G719" s="66"/>
      <c r="H719" s="66"/>
      <c r="I719" s="66"/>
    </row>
    <row r="720" spans="2:9" ht="15.75" customHeight="1">
      <c r="B720" s="65"/>
      <c r="C720" s="67"/>
      <c r="D720" s="67"/>
      <c r="E720" s="66"/>
      <c r="F720" s="66"/>
      <c r="G720" s="66"/>
      <c r="H720" s="66"/>
      <c r="I720" s="66"/>
    </row>
    <row r="721" spans="2:9" ht="15.75" customHeight="1">
      <c r="B721" s="65"/>
      <c r="C721" s="67"/>
      <c r="D721" s="67"/>
      <c r="E721" s="66"/>
      <c r="F721" s="66"/>
      <c r="G721" s="66"/>
      <c r="H721" s="66"/>
      <c r="I721" s="66"/>
    </row>
    <row r="722" spans="2:9" ht="15.75" customHeight="1">
      <c r="B722" s="65"/>
      <c r="C722" s="67"/>
      <c r="D722" s="67"/>
      <c r="E722" s="66"/>
      <c r="F722" s="66"/>
      <c r="G722" s="66"/>
      <c r="H722" s="66"/>
      <c r="I722" s="66"/>
    </row>
    <row r="723" spans="2:9" ht="15.75" customHeight="1">
      <c r="B723" s="65"/>
      <c r="C723" s="67"/>
      <c r="D723" s="67"/>
      <c r="E723" s="66"/>
      <c r="F723" s="66"/>
      <c r="G723" s="66"/>
      <c r="H723" s="66"/>
      <c r="I723" s="66"/>
    </row>
    <row r="724" spans="2:9" ht="15.75" customHeight="1">
      <c r="B724" s="65"/>
      <c r="C724" s="67"/>
      <c r="D724" s="67"/>
      <c r="E724" s="66"/>
      <c r="F724" s="66"/>
      <c r="G724" s="66"/>
      <c r="H724" s="66"/>
      <c r="I724" s="66"/>
    </row>
    <row r="725" spans="2:9" ht="15.75" customHeight="1">
      <c r="B725" s="65"/>
      <c r="C725" s="67"/>
      <c r="D725" s="67"/>
      <c r="E725" s="66"/>
      <c r="F725" s="66"/>
      <c r="G725" s="66"/>
      <c r="H725" s="66"/>
      <c r="I725" s="66"/>
    </row>
    <row r="726" spans="2:9" ht="15.75" customHeight="1">
      <c r="B726" s="65"/>
      <c r="C726" s="67"/>
      <c r="D726" s="67"/>
      <c r="E726" s="66"/>
      <c r="F726" s="66"/>
      <c r="G726" s="66"/>
      <c r="H726" s="66"/>
      <c r="I726" s="66"/>
    </row>
    <row r="727" spans="2:9" ht="15.75" customHeight="1">
      <c r="B727" s="65"/>
      <c r="C727" s="67"/>
      <c r="D727" s="67"/>
      <c r="E727" s="66"/>
      <c r="F727" s="66"/>
      <c r="G727" s="66"/>
      <c r="H727" s="66"/>
      <c r="I727" s="66"/>
    </row>
    <row r="728" spans="2:9" ht="15.75" customHeight="1">
      <c r="B728" s="65"/>
      <c r="C728" s="67"/>
      <c r="D728" s="67"/>
      <c r="E728" s="66"/>
      <c r="F728" s="66"/>
      <c r="G728" s="66"/>
      <c r="H728" s="66"/>
      <c r="I728" s="66"/>
    </row>
    <row r="729" spans="2:9" ht="15.75" customHeight="1">
      <c r="B729" s="65"/>
      <c r="C729" s="67"/>
      <c r="D729" s="67"/>
      <c r="E729" s="66"/>
      <c r="F729" s="66"/>
      <c r="G729" s="66"/>
      <c r="H729" s="66"/>
      <c r="I729" s="66"/>
    </row>
    <row r="730" spans="2:9" ht="15.75" customHeight="1">
      <c r="B730" s="65"/>
      <c r="C730" s="67"/>
      <c r="D730" s="67"/>
      <c r="E730" s="66"/>
      <c r="F730" s="66"/>
      <c r="G730" s="66"/>
      <c r="H730" s="66"/>
      <c r="I730" s="66"/>
    </row>
    <row r="731" spans="2:9" ht="15.75" customHeight="1">
      <c r="B731" s="65"/>
      <c r="C731" s="67"/>
      <c r="D731" s="67"/>
      <c r="E731" s="66"/>
      <c r="F731" s="66"/>
      <c r="G731" s="66"/>
      <c r="H731" s="66"/>
      <c r="I731" s="66"/>
    </row>
    <row r="732" spans="2:9" ht="15.75" customHeight="1">
      <c r="B732" s="65"/>
      <c r="C732" s="67"/>
      <c r="D732" s="67"/>
      <c r="E732" s="66"/>
      <c r="F732" s="66"/>
      <c r="G732" s="66"/>
      <c r="H732" s="66"/>
      <c r="I732" s="66"/>
    </row>
    <row r="733" spans="2:9" ht="15.75" customHeight="1">
      <c r="B733" s="65"/>
      <c r="C733" s="67"/>
      <c r="D733" s="67"/>
      <c r="E733" s="66"/>
      <c r="F733" s="66"/>
      <c r="G733" s="66"/>
      <c r="H733" s="66"/>
      <c r="I733" s="66"/>
    </row>
    <row r="734" spans="2:9" ht="15.75" customHeight="1">
      <c r="B734" s="65"/>
      <c r="C734" s="67"/>
      <c r="D734" s="67"/>
      <c r="E734" s="66"/>
      <c r="F734" s="66"/>
      <c r="G734" s="66"/>
      <c r="H734" s="66"/>
      <c r="I734" s="66"/>
    </row>
    <row r="735" spans="2:9" ht="15.75" customHeight="1">
      <c r="B735" s="65"/>
      <c r="C735" s="67"/>
      <c r="D735" s="67"/>
      <c r="E735" s="66"/>
      <c r="F735" s="66"/>
      <c r="G735" s="66"/>
      <c r="H735" s="66"/>
      <c r="I735" s="66"/>
    </row>
    <row r="736" spans="2:9" ht="15.75" customHeight="1">
      <c r="B736" s="65"/>
      <c r="C736" s="67"/>
      <c r="D736" s="67"/>
      <c r="E736" s="66"/>
      <c r="F736" s="66"/>
      <c r="G736" s="66"/>
      <c r="H736" s="66"/>
      <c r="I736" s="66"/>
    </row>
    <row r="737" spans="2:9" ht="15.75" customHeight="1">
      <c r="B737" s="65"/>
      <c r="C737" s="67"/>
      <c r="D737" s="67"/>
      <c r="E737" s="66"/>
      <c r="F737" s="66"/>
      <c r="G737" s="66"/>
      <c r="H737" s="66"/>
      <c r="I737" s="66"/>
    </row>
    <row r="738" spans="2:9" ht="15.75" customHeight="1">
      <c r="B738" s="65"/>
      <c r="C738" s="67"/>
      <c r="D738" s="67"/>
      <c r="E738" s="66"/>
      <c r="F738" s="66"/>
      <c r="G738" s="66"/>
      <c r="H738" s="66"/>
      <c r="I738" s="66"/>
    </row>
    <row r="739" spans="2:9" ht="15.75" customHeight="1">
      <c r="B739" s="65"/>
      <c r="C739" s="67"/>
      <c r="D739" s="67"/>
      <c r="E739" s="66"/>
      <c r="F739" s="66"/>
      <c r="G739" s="66"/>
      <c r="H739" s="66"/>
      <c r="I739" s="66"/>
    </row>
    <row r="740" spans="2:9" ht="15.75" customHeight="1">
      <c r="B740" s="65"/>
      <c r="C740" s="67"/>
      <c r="D740" s="67"/>
      <c r="E740" s="66"/>
      <c r="F740" s="66"/>
      <c r="G740" s="66"/>
      <c r="H740" s="66"/>
      <c r="I740" s="66"/>
    </row>
    <row r="741" spans="2:9" ht="15.75" customHeight="1">
      <c r="B741" s="65"/>
      <c r="C741" s="67"/>
      <c r="D741" s="67"/>
      <c r="E741" s="66"/>
      <c r="F741" s="66"/>
      <c r="G741" s="66"/>
      <c r="H741" s="66"/>
      <c r="I741" s="66"/>
    </row>
    <row r="742" spans="2:9" ht="15.75" customHeight="1">
      <c r="B742" s="65"/>
      <c r="C742" s="67"/>
      <c r="D742" s="67"/>
      <c r="E742" s="66"/>
      <c r="F742" s="66"/>
      <c r="G742" s="66"/>
      <c r="H742" s="66"/>
      <c r="I742" s="66"/>
    </row>
    <row r="743" spans="2:9" ht="15.75" customHeight="1">
      <c r="B743" s="65"/>
      <c r="C743" s="67"/>
      <c r="D743" s="67"/>
      <c r="E743" s="66"/>
      <c r="F743" s="66"/>
      <c r="G743" s="66"/>
      <c r="H743" s="66"/>
      <c r="I743" s="66"/>
    </row>
    <row r="744" spans="2:9" ht="15.75" customHeight="1">
      <c r="B744" s="65"/>
      <c r="C744" s="67"/>
      <c r="D744" s="67"/>
      <c r="E744" s="66"/>
      <c r="F744" s="66"/>
      <c r="G744" s="66"/>
      <c r="H744" s="66"/>
      <c r="I744" s="66"/>
    </row>
    <row r="745" spans="2:9" ht="15.75" customHeight="1">
      <c r="B745" s="65"/>
      <c r="C745" s="67"/>
      <c r="D745" s="67"/>
      <c r="E745" s="66"/>
      <c r="F745" s="66"/>
      <c r="G745" s="66"/>
      <c r="H745" s="66"/>
      <c r="I745" s="66"/>
    </row>
    <row r="746" spans="2:9" ht="15.75" customHeight="1">
      <c r="B746" s="65"/>
      <c r="C746" s="67"/>
      <c r="D746" s="67"/>
      <c r="E746" s="66"/>
      <c r="F746" s="66"/>
      <c r="G746" s="66"/>
      <c r="H746" s="66"/>
      <c r="I746" s="66"/>
    </row>
    <row r="747" spans="2:9" ht="15.75" customHeight="1">
      <c r="B747" s="65"/>
      <c r="C747" s="67"/>
      <c r="D747" s="67"/>
      <c r="E747" s="66"/>
      <c r="F747" s="66"/>
      <c r="G747" s="66"/>
      <c r="H747" s="66"/>
      <c r="I747" s="66"/>
    </row>
    <row r="748" spans="2:9" ht="15.75" customHeight="1">
      <c r="B748" s="65"/>
      <c r="C748" s="67"/>
      <c r="D748" s="67"/>
      <c r="E748" s="66"/>
      <c r="F748" s="66"/>
      <c r="G748" s="66"/>
      <c r="H748" s="66"/>
      <c r="I748" s="66"/>
    </row>
    <row r="749" spans="2:9" ht="15.75" customHeight="1">
      <c r="B749" s="65"/>
      <c r="C749" s="67"/>
      <c r="D749" s="67"/>
      <c r="E749" s="66"/>
      <c r="F749" s="66"/>
      <c r="G749" s="66"/>
      <c r="H749" s="66"/>
      <c r="I749" s="66"/>
    </row>
    <row r="750" spans="2:9" ht="15.75" customHeight="1">
      <c r="B750" s="65"/>
      <c r="C750" s="67"/>
      <c r="D750" s="67"/>
      <c r="E750" s="66"/>
      <c r="F750" s="66"/>
      <c r="G750" s="66"/>
      <c r="H750" s="66"/>
      <c r="I750" s="66"/>
    </row>
    <row r="751" spans="2:9" ht="15.75" customHeight="1">
      <c r="B751" s="65"/>
      <c r="C751" s="67"/>
      <c r="D751" s="67"/>
      <c r="E751" s="66"/>
      <c r="F751" s="66"/>
      <c r="G751" s="66"/>
      <c r="H751" s="66"/>
      <c r="I751" s="66"/>
    </row>
    <row r="752" spans="2:9" ht="15.75" customHeight="1">
      <c r="B752" s="65"/>
      <c r="C752" s="67"/>
      <c r="D752" s="67"/>
      <c r="E752" s="66"/>
      <c r="F752" s="66"/>
      <c r="G752" s="66"/>
      <c r="H752" s="66"/>
      <c r="I752" s="66"/>
    </row>
    <row r="753" spans="2:9" ht="15.75" customHeight="1">
      <c r="B753" s="65"/>
      <c r="C753" s="67"/>
      <c r="D753" s="67"/>
      <c r="E753" s="66"/>
      <c r="F753" s="66"/>
      <c r="G753" s="66"/>
      <c r="H753" s="66"/>
      <c r="I753" s="66"/>
    </row>
    <row r="754" spans="2:9" ht="15.75" customHeight="1">
      <c r="B754" s="65"/>
      <c r="C754" s="67"/>
      <c r="D754" s="67"/>
      <c r="E754" s="66"/>
      <c r="F754" s="66"/>
      <c r="G754" s="66"/>
      <c r="H754" s="66"/>
      <c r="I754" s="66"/>
    </row>
    <row r="755" spans="2:9" ht="15.75" customHeight="1">
      <c r="B755" s="65"/>
      <c r="C755" s="67"/>
      <c r="D755" s="67"/>
      <c r="E755" s="66"/>
      <c r="F755" s="66"/>
      <c r="G755" s="66"/>
      <c r="H755" s="66"/>
      <c r="I755" s="66"/>
    </row>
    <row r="756" spans="2:9" ht="15.75" customHeight="1">
      <c r="B756" s="65"/>
      <c r="C756" s="67"/>
      <c r="D756" s="67"/>
      <c r="E756" s="66"/>
      <c r="F756" s="66"/>
      <c r="G756" s="66"/>
      <c r="H756" s="66"/>
      <c r="I756" s="66"/>
    </row>
    <row r="757" spans="2:9" ht="15.75" customHeight="1">
      <c r="B757" s="65"/>
      <c r="C757" s="67"/>
      <c r="D757" s="67"/>
      <c r="E757" s="66"/>
      <c r="F757" s="66"/>
      <c r="G757" s="66"/>
      <c r="H757" s="66"/>
      <c r="I757" s="66"/>
    </row>
    <row r="758" spans="2:9" ht="15.75" customHeight="1">
      <c r="B758" s="65"/>
      <c r="C758" s="67"/>
      <c r="D758" s="67"/>
      <c r="E758" s="66"/>
      <c r="F758" s="66"/>
      <c r="G758" s="66"/>
      <c r="H758" s="66"/>
      <c r="I758" s="66"/>
    </row>
    <row r="759" spans="2:9" ht="15.75" customHeight="1">
      <c r="B759" s="65"/>
      <c r="C759" s="67"/>
      <c r="D759" s="67"/>
      <c r="E759" s="66"/>
      <c r="F759" s="66"/>
      <c r="G759" s="66"/>
      <c r="H759" s="66"/>
      <c r="I759" s="66"/>
    </row>
    <row r="760" spans="2:9" ht="15.75" customHeight="1">
      <c r="B760" s="65"/>
      <c r="C760" s="67"/>
      <c r="D760" s="67"/>
      <c r="E760" s="66"/>
      <c r="F760" s="66"/>
      <c r="G760" s="66"/>
      <c r="H760" s="66"/>
      <c r="I760" s="66"/>
    </row>
    <row r="761" spans="2:9" ht="15.75" customHeight="1">
      <c r="B761" s="65"/>
      <c r="C761" s="67"/>
      <c r="D761" s="67"/>
      <c r="E761" s="66"/>
      <c r="F761" s="66"/>
      <c r="G761" s="66"/>
      <c r="H761" s="66"/>
      <c r="I761" s="66"/>
    </row>
    <row r="762" spans="2:9" ht="15.75" customHeight="1">
      <c r="B762" s="65"/>
      <c r="C762" s="67"/>
      <c r="D762" s="67"/>
      <c r="E762" s="66"/>
      <c r="F762" s="66"/>
      <c r="G762" s="66"/>
      <c r="H762" s="66"/>
      <c r="I762" s="66"/>
    </row>
    <row r="763" spans="2:9" ht="15.75" customHeight="1">
      <c r="B763" s="65"/>
      <c r="C763" s="67"/>
      <c r="D763" s="67"/>
      <c r="E763" s="66"/>
      <c r="F763" s="66"/>
      <c r="G763" s="66"/>
      <c r="H763" s="66"/>
      <c r="I763" s="66"/>
    </row>
    <row r="764" spans="2:9" ht="15.75" customHeight="1">
      <c r="B764" s="65"/>
      <c r="C764" s="67"/>
      <c r="D764" s="67"/>
      <c r="E764" s="66"/>
      <c r="F764" s="66"/>
      <c r="G764" s="66"/>
      <c r="H764" s="66"/>
      <c r="I764" s="66"/>
    </row>
    <row r="765" spans="2:9" ht="15.75" customHeight="1">
      <c r="B765" s="65"/>
      <c r="C765" s="67"/>
      <c r="D765" s="67"/>
      <c r="E765" s="66"/>
      <c r="F765" s="66"/>
      <c r="G765" s="66"/>
      <c r="H765" s="66"/>
      <c r="I765" s="66"/>
    </row>
    <row r="766" spans="2:9" ht="15.75" customHeight="1">
      <c r="B766" s="65"/>
      <c r="C766" s="67"/>
      <c r="D766" s="67"/>
      <c r="E766" s="66"/>
      <c r="F766" s="66"/>
      <c r="G766" s="66"/>
      <c r="H766" s="66"/>
      <c r="I766" s="66"/>
    </row>
    <row r="767" spans="2:9" ht="15.75" customHeight="1">
      <c r="B767" s="65"/>
      <c r="C767" s="67"/>
      <c r="D767" s="67"/>
      <c r="E767" s="66"/>
      <c r="F767" s="66"/>
      <c r="G767" s="66"/>
      <c r="H767" s="66"/>
      <c r="I767" s="66"/>
    </row>
    <row r="768" spans="2:9" ht="15.75" customHeight="1">
      <c r="B768" s="65"/>
      <c r="C768" s="67"/>
      <c r="D768" s="67"/>
      <c r="E768" s="66"/>
      <c r="F768" s="66"/>
      <c r="G768" s="66"/>
      <c r="H768" s="66"/>
      <c r="I768" s="66"/>
    </row>
    <row r="769" spans="2:9" ht="15.75" customHeight="1">
      <c r="B769" s="65"/>
      <c r="C769" s="67"/>
      <c r="D769" s="67"/>
      <c r="E769" s="66"/>
      <c r="F769" s="66"/>
      <c r="G769" s="66"/>
      <c r="H769" s="66"/>
      <c r="I769" s="66"/>
    </row>
    <row r="770" spans="2:9" ht="15.75" customHeight="1">
      <c r="B770" s="65"/>
      <c r="C770" s="67"/>
      <c r="D770" s="67"/>
      <c r="E770" s="66"/>
      <c r="F770" s="66"/>
      <c r="G770" s="66"/>
      <c r="H770" s="66"/>
      <c r="I770" s="66"/>
    </row>
    <row r="771" spans="2:9" ht="15.75" customHeight="1">
      <c r="B771" s="65"/>
      <c r="C771" s="67"/>
      <c r="D771" s="67"/>
      <c r="E771" s="66"/>
      <c r="F771" s="66"/>
      <c r="G771" s="66"/>
      <c r="H771" s="66"/>
      <c r="I771" s="66"/>
    </row>
    <row r="772" spans="2:9" ht="15.75" customHeight="1">
      <c r="B772" s="65"/>
      <c r="C772" s="67"/>
      <c r="D772" s="67"/>
      <c r="E772" s="66"/>
      <c r="F772" s="66"/>
      <c r="G772" s="66"/>
      <c r="H772" s="66"/>
      <c r="I772" s="66"/>
    </row>
    <row r="773" spans="2:9" ht="15.75" customHeight="1">
      <c r="B773" s="65"/>
      <c r="C773" s="67"/>
      <c r="D773" s="67"/>
      <c r="E773" s="66"/>
      <c r="F773" s="66"/>
      <c r="G773" s="66"/>
      <c r="H773" s="66"/>
      <c r="I773" s="66"/>
    </row>
    <row r="774" spans="2:9" ht="15.75" customHeight="1">
      <c r="B774" s="65"/>
      <c r="C774" s="67"/>
      <c r="D774" s="67"/>
      <c r="E774" s="66"/>
      <c r="F774" s="66"/>
      <c r="G774" s="66"/>
      <c r="H774" s="66"/>
      <c r="I774" s="66"/>
    </row>
    <row r="775" spans="2:9" ht="15.75" customHeight="1">
      <c r="B775" s="65"/>
      <c r="C775" s="67"/>
      <c r="D775" s="67"/>
      <c r="E775" s="66"/>
      <c r="F775" s="66"/>
      <c r="G775" s="66"/>
      <c r="H775" s="66"/>
      <c r="I775" s="66"/>
    </row>
    <row r="776" spans="2:9" ht="15.75" customHeight="1">
      <c r="B776" s="65"/>
      <c r="C776" s="67"/>
      <c r="D776" s="67"/>
      <c r="E776" s="66"/>
      <c r="F776" s="66"/>
      <c r="G776" s="66"/>
      <c r="H776" s="66"/>
      <c r="I776" s="66"/>
    </row>
    <row r="777" spans="2:9" ht="15.75" customHeight="1">
      <c r="B777" s="65"/>
      <c r="C777" s="67"/>
      <c r="D777" s="67"/>
      <c r="E777" s="66"/>
      <c r="F777" s="66"/>
      <c r="G777" s="66"/>
      <c r="H777" s="66"/>
      <c r="I777" s="66"/>
    </row>
    <row r="778" spans="2:9" ht="15.75" customHeight="1">
      <c r="B778" s="65"/>
      <c r="C778" s="67"/>
      <c r="D778" s="67"/>
      <c r="E778" s="66"/>
      <c r="F778" s="66"/>
      <c r="G778" s="66"/>
      <c r="H778" s="66"/>
      <c r="I778" s="66"/>
    </row>
    <row r="779" spans="2:9" ht="15.75" customHeight="1">
      <c r="B779" s="65"/>
      <c r="C779" s="67"/>
      <c r="D779" s="67"/>
      <c r="E779" s="66"/>
      <c r="F779" s="66"/>
      <c r="G779" s="66"/>
      <c r="H779" s="66"/>
      <c r="I779" s="66"/>
    </row>
    <row r="780" spans="2:9" ht="15.75" customHeight="1">
      <c r="B780" s="65"/>
      <c r="C780" s="67"/>
      <c r="D780" s="67"/>
      <c r="E780" s="66"/>
      <c r="F780" s="66"/>
      <c r="G780" s="66"/>
      <c r="H780" s="66"/>
      <c r="I780" s="66"/>
    </row>
    <row r="781" spans="2:9" ht="15.75" customHeight="1">
      <c r="B781" s="65"/>
      <c r="C781" s="67"/>
      <c r="D781" s="67"/>
      <c r="E781" s="66"/>
      <c r="F781" s="66"/>
      <c r="G781" s="66"/>
      <c r="H781" s="66"/>
      <c r="I781" s="66"/>
    </row>
    <row r="782" spans="2:9" ht="15.75" customHeight="1">
      <c r="B782" s="65"/>
      <c r="C782" s="67"/>
      <c r="D782" s="67"/>
      <c r="E782" s="66"/>
      <c r="F782" s="66"/>
      <c r="G782" s="66"/>
      <c r="H782" s="66"/>
      <c r="I782" s="66"/>
    </row>
    <row r="783" spans="2:9" ht="15.75" customHeight="1">
      <c r="B783" s="65"/>
      <c r="C783" s="67"/>
      <c r="D783" s="67"/>
      <c r="E783" s="66"/>
      <c r="F783" s="66"/>
      <c r="G783" s="66"/>
      <c r="H783" s="66"/>
      <c r="I783" s="66"/>
    </row>
    <row r="784" spans="2:9" ht="15.75" customHeight="1">
      <c r="B784" s="65"/>
      <c r="C784" s="67"/>
      <c r="D784" s="67"/>
      <c r="E784" s="66"/>
      <c r="F784" s="66"/>
      <c r="G784" s="66"/>
      <c r="H784" s="66"/>
      <c r="I784" s="66"/>
    </row>
    <row r="785" spans="2:9" ht="15.75" customHeight="1">
      <c r="B785" s="65"/>
      <c r="C785" s="67"/>
      <c r="D785" s="67"/>
      <c r="E785" s="66"/>
      <c r="F785" s="66"/>
      <c r="G785" s="66"/>
      <c r="H785" s="66"/>
      <c r="I785" s="66"/>
    </row>
    <row r="786" spans="2:9" ht="15.75" customHeight="1">
      <c r="B786" s="65"/>
      <c r="C786" s="67"/>
      <c r="D786" s="67"/>
      <c r="E786" s="66"/>
      <c r="F786" s="66"/>
      <c r="G786" s="66"/>
      <c r="H786" s="66"/>
      <c r="I786" s="66"/>
    </row>
    <row r="787" spans="2:9" ht="15.75" customHeight="1">
      <c r="B787" s="65"/>
      <c r="C787" s="67"/>
      <c r="D787" s="67"/>
      <c r="E787" s="66"/>
      <c r="F787" s="66"/>
      <c r="G787" s="66"/>
      <c r="H787" s="66"/>
      <c r="I787" s="66"/>
    </row>
    <row r="788" spans="2:9" ht="15.75" customHeight="1">
      <c r="B788" s="65"/>
      <c r="C788" s="67"/>
      <c r="D788" s="67"/>
      <c r="E788" s="66"/>
      <c r="F788" s="66"/>
      <c r="G788" s="66"/>
      <c r="H788" s="66"/>
      <c r="I788" s="66"/>
    </row>
    <row r="789" spans="2:9" ht="15.75" customHeight="1">
      <c r="B789" s="65"/>
      <c r="C789" s="67"/>
      <c r="D789" s="67"/>
      <c r="E789" s="66"/>
      <c r="F789" s="66"/>
      <c r="G789" s="66"/>
      <c r="H789" s="66"/>
      <c r="I789" s="66"/>
    </row>
    <row r="790" spans="2:9" ht="15.75" customHeight="1">
      <c r="B790" s="65"/>
      <c r="C790" s="67"/>
      <c r="D790" s="67"/>
      <c r="E790" s="66"/>
      <c r="F790" s="66"/>
      <c r="G790" s="66"/>
      <c r="H790" s="66"/>
      <c r="I790" s="66"/>
    </row>
    <row r="791" spans="2:9" ht="15.75" customHeight="1">
      <c r="B791" s="65"/>
      <c r="C791" s="67"/>
      <c r="D791" s="67"/>
      <c r="E791" s="66"/>
      <c r="F791" s="66"/>
      <c r="G791" s="66"/>
      <c r="H791" s="66"/>
      <c r="I791" s="66"/>
    </row>
    <row r="792" spans="2:9" ht="15.75" customHeight="1">
      <c r="B792" s="65"/>
      <c r="C792" s="67"/>
      <c r="D792" s="67"/>
      <c r="E792" s="66"/>
      <c r="F792" s="66"/>
      <c r="G792" s="66"/>
      <c r="H792" s="66"/>
      <c r="I792" s="66"/>
    </row>
    <row r="793" spans="2:9" ht="15.75" customHeight="1">
      <c r="B793" s="65"/>
      <c r="C793" s="67"/>
      <c r="D793" s="67"/>
      <c r="E793" s="66"/>
      <c r="F793" s="66"/>
      <c r="G793" s="66"/>
      <c r="H793" s="66"/>
      <c r="I793" s="66"/>
    </row>
    <row r="794" spans="2:9" ht="15.75" customHeight="1">
      <c r="B794" s="65"/>
      <c r="C794" s="67"/>
      <c r="D794" s="67"/>
      <c r="E794" s="66"/>
      <c r="F794" s="66"/>
      <c r="G794" s="66"/>
      <c r="H794" s="66"/>
      <c r="I794" s="66"/>
    </row>
    <row r="795" spans="2:9" ht="15.75" customHeight="1">
      <c r="B795" s="65"/>
      <c r="C795" s="67"/>
      <c r="D795" s="67"/>
      <c r="E795" s="66"/>
      <c r="F795" s="66"/>
      <c r="G795" s="66"/>
      <c r="H795" s="66"/>
      <c r="I795" s="66"/>
    </row>
    <row r="796" spans="2:9" ht="15.75" customHeight="1">
      <c r="B796" s="65"/>
      <c r="C796" s="67"/>
      <c r="D796" s="67"/>
      <c r="E796" s="66"/>
      <c r="F796" s="66"/>
      <c r="G796" s="66"/>
      <c r="H796" s="66"/>
      <c r="I796" s="66"/>
    </row>
    <row r="797" spans="2:9" ht="15.75" customHeight="1">
      <c r="B797" s="65"/>
      <c r="C797" s="67"/>
      <c r="D797" s="67"/>
      <c r="E797" s="66"/>
      <c r="F797" s="66"/>
      <c r="G797" s="66"/>
      <c r="H797" s="66"/>
      <c r="I797" s="66"/>
    </row>
    <row r="798" spans="2:9" ht="15.75" customHeight="1">
      <c r="B798" s="65"/>
      <c r="C798" s="67"/>
      <c r="D798" s="67"/>
      <c r="E798" s="66"/>
      <c r="F798" s="66"/>
      <c r="G798" s="66"/>
      <c r="H798" s="66"/>
      <c r="I798" s="66"/>
    </row>
    <row r="799" spans="2:9" ht="15.75" customHeight="1">
      <c r="B799" s="65"/>
      <c r="C799" s="67"/>
      <c r="D799" s="67"/>
      <c r="E799" s="66"/>
      <c r="F799" s="66"/>
      <c r="G799" s="66"/>
      <c r="H799" s="66"/>
      <c r="I799" s="66"/>
    </row>
    <row r="800" spans="2:9" ht="15.75" customHeight="1">
      <c r="B800" s="65"/>
      <c r="C800" s="67"/>
      <c r="D800" s="67"/>
      <c r="E800" s="66"/>
      <c r="F800" s="66"/>
      <c r="G800" s="66"/>
      <c r="H800" s="66"/>
      <c r="I800" s="66"/>
    </row>
    <row r="801" spans="2:9" ht="15.75" customHeight="1">
      <c r="B801" s="65"/>
      <c r="C801" s="67"/>
      <c r="D801" s="67"/>
      <c r="E801" s="66"/>
      <c r="F801" s="66"/>
      <c r="G801" s="66"/>
      <c r="H801" s="66"/>
      <c r="I801" s="66"/>
    </row>
    <row r="802" spans="2:9" ht="15.75" customHeight="1">
      <c r="B802" s="65"/>
      <c r="C802" s="67"/>
      <c r="D802" s="67"/>
      <c r="E802" s="66"/>
      <c r="F802" s="66"/>
      <c r="G802" s="66"/>
      <c r="H802" s="66"/>
      <c r="I802" s="66"/>
    </row>
    <row r="803" spans="2:9" ht="15.75" customHeight="1">
      <c r="B803" s="65"/>
      <c r="C803" s="67"/>
      <c r="D803" s="67"/>
      <c r="E803" s="66"/>
      <c r="F803" s="66"/>
      <c r="G803" s="66"/>
      <c r="H803" s="66"/>
      <c r="I803" s="66"/>
    </row>
    <row r="804" spans="2:9" ht="15.75" customHeight="1">
      <c r="B804" s="65"/>
      <c r="C804" s="67"/>
      <c r="D804" s="67"/>
      <c r="E804" s="66"/>
      <c r="F804" s="66"/>
      <c r="G804" s="66"/>
      <c r="H804" s="66"/>
      <c r="I804" s="66"/>
    </row>
    <row r="805" spans="2:9" ht="15.75" customHeight="1">
      <c r="B805" s="65"/>
      <c r="C805" s="67"/>
      <c r="D805" s="67"/>
      <c r="E805" s="66"/>
      <c r="F805" s="66"/>
      <c r="G805" s="66"/>
      <c r="H805" s="66"/>
      <c r="I805" s="66"/>
    </row>
    <row r="806" spans="2:9" ht="15.75" customHeight="1">
      <c r="B806" s="65"/>
      <c r="C806" s="67"/>
      <c r="D806" s="67"/>
      <c r="E806" s="66"/>
      <c r="F806" s="66"/>
      <c r="G806" s="66"/>
      <c r="H806" s="66"/>
      <c r="I806" s="66"/>
    </row>
    <row r="807" spans="2:9" ht="15.75" customHeight="1">
      <c r="B807" s="65"/>
      <c r="C807" s="67"/>
      <c r="D807" s="67"/>
      <c r="E807" s="66"/>
      <c r="F807" s="66"/>
      <c r="G807" s="66"/>
      <c r="H807" s="66"/>
      <c r="I807" s="66"/>
    </row>
    <row r="808" spans="2:9" ht="15.75" customHeight="1">
      <c r="B808" s="65"/>
      <c r="C808" s="67"/>
      <c r="D808" s="67"/>
      <c r="E808" s="66"/>
      <c r="F808" s="66"/>
      <c r="G808" s="66"/>
      <c r="H808" s="66"/>
      <c r="I808" s="66"/>
    </row>
    <row r="809" spans="2:9" ht="15.75" customHeight="1">
      <c r="B809" s="65"/>
      <c r="C809" s="67"/>
      <c r="D809" s="67"/>
      <c r="E809" s="66"/>
      <c r="F809" s="66"/>
      <c r="G809" s="66"/>
      <c r="H809" s="66"/>
      <c r="I809" s="66"/>
    </row>
    <row r="810" spans="2:9" ht="15.75" customHeight="1">
      <c r="B810" s="65"/>
      <c r="C810" s="67"/>
      <c r="D810" s="67"/>
      <c r="E810" s="66"/>
      <c r="F810" s="66"/>
      <c r="G810" s="66"/>
      <c r="H810" s="66"/>
      <c r="I810" s="66"/>
    </row>
    <row r="811" spans="2:9" ht="15.75" customHeight="1">
      <c r="B811" s="65"/>
      <c r="C811" s="67"/>
      <c r="D811" s="67"/>
      <c r="E811" s="66"/>
      <c r="F811" s="66"/>
      <c r="G811" s="66"/>
      <c r="H811" s="66"/>
      <c r="I811" s="66"/>
    </row>
    <row r="812" spans="2:9" ht="15.75" customHeight="1">
      <c r="B812" s="65"/>
      <c r="C812" s="67"/>
      <c r="D812" s="67"/>
      <c r="E812" s="66"/>
      <c r="F812" s="66"/>
      <c r="G812" s="66"/>
      <c r="H812" s="66"/>
      <c r="I812" s="66"/>
    </row>
    <row r="813" spans="2:9" ht="15.75" customHeight="1">
      <c r="B813" s="65"/>
      <c r="C813" s="67"/>
      <c r="D813" s="67"/>
      <c r="E813" s="66"/>
      <c r="F813" s="66"/>
      <c r="G813" s="66"/>
      <c r="H813" s="66"/>
      <c r="I813" s="66"/>
    </row>
    <row r="814" spans="2:9" ht="15.75" customHeight="1">
      <c r="B814" s="65"/>
      <c r="C814" s="67"/>
      <c r="D814" s="67"/>
      <c r="E814" s="66"/>
      <c r="F814" s="66"/>
      <c r="G814" s="66"/>
      <c r="H814" s="66"/>
      <c r="I814" s="66"/>
    </row>
    <row r="815" spans="2:9" ht="15.75" customHeight="1">
      <c r="B815" s="65"/>
      <c r="C815" s="67"/>
      <c r="D815" s="67"/>
      <c r="E815" s="66"/>
      <c r="F815" s="66"/>
      <c r="G815" s="66"/>
      <c r="H815" s="66"/>
      <c r="I815" s="66"/>
    </row>
    <row r="816" spans="2:9" ht="15.75" customHeight="1">
      <c r="B816" s="65"/>
      <c r="C816" s="67"/>
      <c r="D816" s="67"/>
      <c r="E816" s="66"/>
      <c r="F816" s="66"/>
      <c r="G816" s="66"/>
      <c r="H816" s="66"/>
      <c r="I816" s="66"/>
    </row>
    <row r="817" spans="2:9" ht="15.75" customHeight="1">
      <c r="B817" s="65"/>
      <c r="C817" s="67"/>
      <c r="D817" s="67"/>
      <c r="E817" s="66"/>
      <c r="F817" s="66"/>
      <c r="G817" s="66"/>
      <c r="H817" s="66"/>
      <c r="I817" s="66"/>
    </row>
    <row r="818" spans="2:9" ht="15.75" customHeight="1">
      <c r="B818" s="65"/>
      <c r="C818" s="67"/>
      <c r="D818" s="67"/>
      <c r="E818" s="66"/>
      <c r="F818" s="66"/>
      <c r="G818" s="66"/>
      <c r="H818" s="66"/>
      <c r="I818" s="66"/>
    </row>
    <row r="819" spans="2:9" ht="15.75" customHeight="1">
      <c r="B819" s="65"/>
      <c r="C819" s="67"/>
      <c r="D819" s="67"/>
      <c r="E819" s="66"/>
      <c r="F819" s="66"/>
      <c r="G819" s="66"/>
      <c r="H819" s="66"/>
      <c r="I819" s="66"/>
    </row>
    <row r="820" spans="2:9" ht="15.75" customHeight="1">
      <c r="B820" s="65"/>
      <c r="C820" s="67"/>
      <c r="D820" s="67"/>
      <c r="E820" s="66"/>
      <c r="F820" s="66"/>
      <c r="G820" s="66"/>
      <c r="H820" s="66"/>
      <c r="I820" s="66"/>
    </row>
    <row r="821" spans="2:9" ht="15.75" customHeight="1">
      <c r="B821" s="65"/>
      <c r="C821" s="67"/>
      <c r="D821" s="67"/>
      <c r="E821" s="66"/>
      <c r="F821" s="66"/>
      <c r="G821" s="66"/>
      <c r="H821" s="66"/>
      <c r="I821" s="66"/>
    </row>
    <row r="822" spans="2:9" ht="15.75" customHeight="1">
      <c r="B822" s="65"/>
      <c r="C822" s="67"/>
      <c r="D822" s="67"/>
      <c r="E822" s="66"/>
      <c r="F822" s="66"/>
      <c r="G822" s="66"/>
      <c r="H822" s="66"/>
      <c r="I822" s="66"/>
    </row>
    <row r="823" spans="2:9" ht="15.75" customHeight="1">
      <c r="B823" s="65"/>
      <c r="C823" s="67"/>
      <c r="D823" s="67"/>
      <c r="E823" s="66"/>
      <c r="F823" s="66"/>
      <c r="G823" s="66"/>
      <c r="H823" s="66"/>
      <c r="I823" s="66"/>
    </row>
    <row r="824" spans="2:9" ht="15.75" customHeight="1">
      <c r="B824" s="65"/>
      <c r="C824" s="67"/>
      <c r="D824" s="67"/>
      <c r="E824" s="66"/>
      <c r="F824" s="66"/>
      <c r="G824" s="66"/>
      <c r="H824" s="66"/>
      <c r="I824" s="66"/>
    </row>
    <row r="825" spans="2:9" ht="15.75" customHeight="1">
      <c r="B825" s="65"/>
      <c r="C825" s="67"/>
      <c r="D825" s="67"/>
      <c r="E825" s="66"/>
      <c r="F825" s="66"/>
      <c r="G825" s="66"/>
      <c r="H825" s="66"/>
      <c r="I825" s="66"/>
    </row>
    <row r="826" spans="2:9" ht="15.75" customHeight="1">
      <c r="B826" s="65"/>
      <c r="C826" s="67"/>
      <c r="D826" s="67"/>
      <c r="E826" s="66"/>
      <c r="F826" s="66"/>
      <c r="G826" s="66"/>
      <c r="H826" s="66"/>
      <c r="I826" s="66"/>
    </row>
    <row r="827" spans="2:9" ht="15.75" customHeight="1">
      <c r="B827" s="65"/>
      <c r="C827" s="67"/>
      <c r="D827" s="67"/>
      <c r="E827" s="66"/>
      <c r="F827" s="66"/>
      <c r="G827" s="66"/>
      <c r="H827" s="66"/>
      <c r="I827" s="66"/>
    </row>
    <row r="828" spans="2:9" ht="15.75" customHeight="1">
      <c r="B828" s="65"/>
      <c r="C828" s="67"/>
      <c r="D828" s="67"/>
      <c r="E828" s="66"/>
      <c r="F828" s="66"/>
      <c r="G828" s="66"/>
      <c r="H828" s="66"/>
      <c r="I828" s="66"/>
    </row>
    <row r="829" spans="2:9" ht="15.75" customHeight="1">
      <c r="B829" s="65"/>
      <c r="C829" s="67"/>
      <c r="D829" s="67"/>
      <c r="E829" s="66"/>
      <c r="F829" s="66"/>
      <c r="G829" s="66"/>
      <c r="H829" s="66"/>
      <c r="I829" s="66"/>
    </row>
    <row r="830" spans="2:9" ht="15.75" customHeight="1">
      <c r="B830" s="65"/>
      <c r="C830" s="67"/>
      <c r="D830" s="67"/>
      <c r="E830" s="66"/>
      <c r="F830" s="66"/>
      <c r="G830" s="66"/>
      <c r="H830" s="66"/>
      <c r="I830" s="66"/>
    </row>
    <row r="831" spans="2:9" ht="15.75" customHeight="1">
      <c r="B831" s="65"/>
      <c r="C831" s="67"/>
      <c r="D831" s="67"/>
      <c r="E831" s="66"/>
      <c r="F831" s="66"/>
      <c r="G831" s="66"/>
      <c r="H831" s="66"/>
      <c r="I831" s="66"/>
    </row>
    <row r="832" spans="2:9" ht="15.75" customHeight="1">
      <c r="B832" s="65"/>
      <c r="C832" s="67"/>
      <c r="D832" s="67"/>
      <c r="E832" s="66"/>
      <c r="F832" s="66"/>
      <c r="G832" s="66"/>
      <c r="H832" s="66"/>
      <c r="I832" s="66"/>
    </row>
    <row r="833" spans="2:9" ht="15.75" customHeight="1">
      <c r="B833" s="65"/>
      <c r="C833" s="67"/>
      <c r="D833" s="67"/>
      <c r="E833" s="66"/>
      <c r="F833" s="66"/>
      <c r="G833" s="66"/>
      <c r="H833" s="66"/>
      <c r="I833" s="66"/>
    </row>
    <row r="834" spans="2:9" ht="15.75" customHeight="1">
      <c r="B834" s="65"/>
      <c r="C834" s="67"/>
      <c r="D834" s="67"/>
      <c r="E834" s="66"/>
      <c r="F834" s="66"/>
      <c r="G834" s="66"/>
      <c r="H834" s="66"/>
      <c r="I834" s="66"/>
    </row>
    <row r="835" spans="2:9" ht="15.75" customHeight="1">
      <c r="B835" s="65"/>
      <c r="C835" s="67"/>
      <c r="D835" s="67"/>
      <c r="E835" s="66"/>
      <c r="F835" s="66"/>
      <c r="G835" s="66"/>
      <c r="H835" s="66"/>
      <c r="I835" s="66"/>
    </row>
    <row r="836" spans="2:9" ht="15.75" customHeight="1">
      <c r="B836" s="65"/>
      <c r="C836" s="67"/>
      <c r="D836" s="67"/>
      <c r="E836" s="66"/>
      <c r="F836" s="66"/>
      <c r="G836" s="66"/>
      <c r="H836" s="66"/>
      <c r="I836" s="66"/>
    </row>
    <row r="837" spans="2:9" ht="15.75" customHeight="1">
      <c r="B837" s="65"/>
      <c r="C837" s="67"/>
      <c r="D837" s="67"/>
      <c r="E837" s="66"/>
      <c r="F837" s="66"/>
      <c r="G837" s="66"/>
      <c r="H837" s="66"/>
      <c r="I837" s="66"/>
    </row>
    <row r="838" spans="2:9" ht="15.75" customHeight="1">
      <c r="B838" s="65"/>
      <c r="C838" s="67"/>
      <c r="D838" s="67"/>
      <c r="E838" s="66"/>
      <c r="F838" s="66"/>
      <c r="G838" s="66"/>
      <c r="H838" s="66"/>
      <c r="I838" s="66"/>
    </row>
    <row r="839" spans="2:9" ht="15.75" customHeight="1">
      <c r="B839" s="65"/>
      <c r="C839" s="67"/>
      <c r="D839" s="67"/>
      <c r="E839" s="66"/>
      <c r="F839" s="66"/>
      <c r="G839" s="66"/>
      <c r="H839" s="66"/>
      <c r="I839" s="66"/>
    </row>
    <row r="840" spans="2:9" ht="15.75" customHeight="1">
      <c r="B840" s="65"/>
      <c r="C840" s="67"/>
      <c r="D840" s="67"/>
      <c r="E840" s="66"/>
      <c r="F840" s="66"/>
      <c r="G840" s="66"/>
      <c r="H840" s="66"/>
      <c r="I840" s="66"/>
    </row>
    <row r="841" spans="2:9" ht="15.75" customHeight="1">
      <c r="B841" s="65"/>
      <c r="C841" s="67"/>
      <c r="D841" s="67"/>
      <c r="E841" s="66"/>
      <c r="F841" s="66"/>
      <c r="G841" s="66"/>
      <c r="H841" s="66"/>
      <c r="I841" s="66"/>
    </row>
    <row r="842" spans="2:9" ht="15.75" customHeight="1">
      <c r="B842" s="65"/>
      <c r="C842" s="67"/>
      <c r="D842" s="67"/>
      <c r="E842" s="66"/>
      <c r="F842" s="66"/>
      <c r="G842" s="66"/>
      <c r="H842" s="66"/>
      <c r="I842" s="66"/>
    </row>
    <row r="843" spans="2:9" ht="15.75" customHeight="1">
      <c r="B843" s="65"/>
      <c r="C843" s="67"/>
      <c r="D843" s="67"/>
      <c r="E843" s="66"/>
      <c r="F843" s="66"/>
      <c r="G843" s="66"/>
      <c r="H843" s="66"/>
      <c r="I843" s="66"/>
    </row>
    <row r="844" spans="2:9" ht="15.75" customHeight="1">
      <c r="B844" s="65"/>
      <c r="C844" s="67"/>
      <c r="D844" s="67"/>
      <c r="E844" s="66"/>
      <c r="F844" s="66"/>
      <c r="G844" s="66"/>
      <c r="H844" s="66"/>
      <c r="I844" s="66"/>
    </row>
    <row r="845" spans="2:9" ht="15.75" customHeight="1">
      <c r="B845" s="65"/>
      <c r="C845" s="67"/>
      <c r="D845" s="67"/>
      <c r="E845" s="66"/>
      <c r="F845" s="66"/>
      <c r="G845" s="66"/>
      <c r="H845" s="66"/>
      <c r="I845" s="66"/>
    </row>
    <row r="846" spans="2:9" ht="15.75" customHeight="1">
      <c r="B846" s="65"/>
      <c r="C846" s="67"/>
      <c r="D846" s="67"/>
      <c r="E846" s="66"/>
      <c r="F846" s="66"/>
      <c r="G846" s="66"/>
      <c r="H846" s="66"/>
      <c r="I846" s="66"/>
    </row>
    <row r="847" spans="2:9" ht="15.75" customHeight="1">
      <c r="B847" s="65"/>
      <c r="C847" s="67"/>
      <c r="D847" s="67"/>
      <c r="E847" s="66"/>
      <c r="F847" s="66"/>
      <c r="G847" s="66"/>
      <c r="H847" s="66"/>
      <c r="I847" s="66"/>
    </row>
    <row r="848" spans="2:9" ht="15.75" customHeight="1">
      <c r="B848" s="65"/>
      <c r="C848" s="67"/>
      <c r="D848" s="67"/>
      <c r="E848" s="66"/>
      <c r="F848" s="66"/>
      <c r="G848" s="66"/>
      <c r="H848" s="66"/>
      <c r="I848" s="66"/>
    </row>
    <row r="849" spans="2:9" ht="15.75" customHeight="1">
      <c r="B849" s="65"/>
      <c r="C849" s="67"/>
      <c r="D849" s="67"/>
      <c r="E849" s="66"/>
      <c r="F849" s="66"/>
      <c r="G849" s="66"/>
      <c r="H849" s="66"/>
      <c r="I849" s="66"/>
    </row>
    <row r="850" spans="2:9" ht="15.75" customHeight="1">
      <c r="B850" s="65"/>
      <c r="C850" s="67"/>
      <c r="D850" s="67"/>
      <c r="E850" s="66"/>
      <c r="F850" s="66"/>
      <c r="G850" s="66"/>
      <c r="H850" s="66"/>
      <c r="I850" s="66"/>
    </row>
    <row r="851" spans="2:9" ht="15.75" customHeight="1">
      <c r="B851" s="65"/>
      <c r="C851" s="67"/>
      <c r="D851" s="67"/>
      <c r="E851" s="66"/>
      <c r="F851" s="66"/>
      <c r="G851" s="66"/>
      <c r="H851" s="66"/>
      <c r="I851" s="66"/>
    </row>
    <row r="852" spans="2:9" ht="15.75" customHeight="1">
      <c r="B852" s="65"/>
      <c r="C852" s="67"/>
      <c r="D852" s="67"/>
      <c r="E852" s="66"/>
      <c r="F852" s="66"/>
      <c r="G852" s="66"/>
      <c r="H852" s="66"/>
      <c r="I852" s="66"/>
    </row>
    <row r="853" spans="2:9" ht="15.75" customHeight="1">
      <c r="B853" s="65"/>
      <c r="C853" s="67"/>
      <c r="D853" s="67"/>
      <c r="E853" s="66"/>
      <c r="F853" s="66"/>
      <c r="G853" s="66"/>
      <c r="H853" s="66"/>
      <c r="I853" s="66"/>
    </row>
    <row r="854" spans="2:9" ht="15.75" customHeight="1">
      <c r="B854" s="65"/>
      <c r="C854" s="67"/>
      <c r="D854" s="67"/>
      <c r="E854" s="66"/>
      <c r="F854" s="66"/>
      <c r="G854" s="66"/>
      <c r="H854" s="66"/>
      <c r="I854" s="66"/>
    </row>
    <row r="855" spans="2:9" ht="15.75" customHeight="1">
      <c r="B855" s="65"/>
      <c r="C855" s="67"/>
      <c r="D855" s="67"/>
      <c r="E855" s="66"/>
      <c r="F855" s="66"/>
      <c r="G855" s="66"/>
      <c r="H855" s="66"/>
      <c r="I855" s="66"/>
    </row>
    <row r="856" spans="2:9" ht="15.75" customHeight="1">
      <c r="B856" s="65"/>
      <c r="C856" s="67"/>
      <c r="D856" s="67"/>
      <c r="E856" s="66"/>
      <c r="F856" s="66"/>
      <c r="G856" s="66"/>
      <c r="H856" s="66"/>
      <c r="I856" s="66"/>
    </row>
    <row r="857" spans="2:9" ht="15.75" customHeight="1">
      <c r="B857" s="65"/>
      <c r="C857" s="67"/>
      <c r="D857" s="67"/>
      <c r="E857" s="66"/>
      <c r="F857" s="66"/>
      <c r="G857" s="66"/>
      <c r="H857" s="66"/>
      <c r="I857" s="66"/>
    </row>
    <row r="858" spans="2:9" ht="15.75" customHeight="1">
      <c r="B858" s="65"/>
      <c r="C858" s="67"/>
      <c r="D858" s="67"/>
      <c r="E858" s="66"/>
      <c r="F858" s="66"/>
      <c r="G858" s="66"/>
      <c r="H858" s="66"/>
      <c r="I858" s="66"/>
    </row>
    <row r="859" spans="2:9" ht="15.75" customHeight="1">
      <c r="B859" s="65"/>
      <c r="C859" s="67"/>
      <c r="D859" s="67"/>
      <c r="E859" s="66"/>
      <c r="F859" s="66"/>
      <c r="G859" s="66"/>
      <c r="H859" s="66"/>
      <c r="I859" s="66"/>
    </row>
    <row r="860" spans="2:9" ht="15.75" customHeight="1">
      <c r="B860" s="65"/>
      <c r="C860" s="67"/>
      <c r="D860" s="67"/>
      <c r="E860" s="66"/>
      <c r="F860" s="66"/>
      <c r="G860" s="66"/>
      <c r="H860" s="66"/>
      <c r="I860" s="66"/>
    </row>
    <row r="861" spans="2:9" ht="15.75" customHeight="1">
      <c r="B861" s="65"/>
      <c r="C861" s="67"/>
      <c r="D861" s="67"/>
      <c r="E861" s="66"/>
      <c r="F861" s="66"/>
      <c r="G861" s="66"/>
      <c r="H861" s="66"/>
      <c r="I861" s="66"/>
    </row>
    <row r="862" spans="2:9" ht="15.75" customHeight="1">
      <c r="B862" s="65"/>
      <c r="C862" s="67"/>
      <c r="D862" s="67"/>
      <c r="E862" s="66"/>
      <c r="F862" s="66"/>
      <c r="G862" s="66"/>
      <c r="H862" s="66"/>
      <c r="I862" s="66"/>
    </row>
    <row r="863" spans="2:9" ht="15.75" customHeight="1">
      <c r="B863" s="65"/>
      <c r="C863" s="67"/>
      <c r="D863" s="67"/>
      <c r="E863" s="66"/>
      <c r="F863" s="66"/>
      <c r="G863" s="66"/>
      <c r="H863" s="66"/>
      <c r="I863" s="66"/>
    </row>
    <row r="864" spans="2:9" ht="15.75" customHeight="1">
      <c r="B864" s="65"/>
      <c r="C864" s="67"/>
      <c r="D864" s="67"/>
      <c r="E864" s="66"/>
      <c r="F864" s="66"/>
      <c r="G864" s="66"/>
      <c r="H864" s="66"/>
      <c r="I864" s="66"/>
    </row>
    <row r="865" spans="2:9" ht="15.75" customHeight="1">
      <c r="B865" s="65"/>
      <c r="C865" s="67"/>
      <c r="D865" s="67"/>
      <c r="E865" s="66"/>
      <c r="F865" s="66"/>
      <c r="G865" s="66"/>
      <c r="H865" s="66"/>
      <c r="I865" s="66"/>
    </row>
    <row r="866" spans="2:9" ht="15.75" customHeight="1">
      <c r="B866" s="65"/>
      <c r="C866" s="67"/>
      <c r="D866" s="67"/>
      <c r="E866" s="66"/>
      <c r="F866" s="66"/>
      <c r="G866" s="66"/>
      <c r="H866" s="66"/>
      <c r="I866" s="66"/>
    </row>
    <row r="867" spans="2:9" ht="15.75" customHeight="1">
      <c r="B867" s="65"/>
      <c r="C867" s="67"/>
      <c r="D867" s="67"/>
      <c r="E867" s="66"/>
      <c r="F867" s="66"/>
      <c r="G867" s="66"/>
      <c r="H867" s="66"/>
      <c r="I867" s="66"/>
    </row>
    <row r="868" spans="2:9" ht="15.75" customHeight="1">
      <c r="B868" s="65"/>
      <c r="C868" s="67"/>
      <c r="D868" s="67"/>
      <c r="E868" s="66"/>
      <c r="F868" s="66"/>
      <c r="G868" s="66"/>
      <c r="H868" s="66"/>
      <c r="I868" s="66"/>
    </row>
    <row r="869" spans="2:9" ht="15.75" customHeight="1">
      <c r="B869" s="65"/>
      <c r="C869" s="67"/>
      <c r="D869" s="67"/>
      <c r="E869" s="66"/>
      <c r="F869" s="66"/>
      <c r="G869" s="66"/>
      <c r="H869" s="66"/>
      <c r="I869" s="66"/>
    </row>
    <row r="870" spans="2:9" ht="15.75" customHeight="1">
      <c r="B870" s="65"/>
      <c r="C870" s="67"/>
      <c r="D870" s="67"/>
      <c r="E870" s="66"/>
      <c r="F870" s="66"/>
      <c r="G870" s="66"/>
      <c r="H870" s="66"/>
      <c r="I870" s="66"/>
    </row>
    <row r="871" spans="2:9" ht="15.75" customHeight="1">
      <c r="B871" s="65"/>
      <c r="C871" s="67"/>
      <c r="D871" s="67"/>
      <c r="E871" s="66"/>
      <c r="F871" s="66"/>
      <c r="G871" s="66"/>
      <c r="H871" s="66"/>
      <c r="I871" s="66"/>
    </row>
    <row r="872" spans="2:9" ht="15.75" customHeight="1">
      <c r="B872" s="65"/>
      <c r="C872" s="67"/>
      <c r="D872" s="67"/>
      <c r="E872" s="66"/>
      <c r="F872" s="66"/>
      <c r="G872" s="66"/>
      <c r="H872" s="66"/>
      <c r="I872" s="66"/>
    </row>
    <row r="873" spans="2:9" ht="15.75" customHeight="1">
      <c r="B873" s="65"/>
      <c r="C873" s="67"/>
      <c r="D873" s="67"/>
      <c r="E873" s="66"/>
      <c r="F873" s="66"/>
      <c r="G873" s="66"/>
      <c r="H873" s="66"/>
      <c r="I873" s="66"/>
    </row>
    <row r="874" spans="2:9" ht="15.75" customHeight="1">
      <c r="B874" s="65"/>
      <c r="C874" s="67"/>
      <c r="D874" s="67"/>
      <c r="E874" s="66"/>
      <c r="F874" s="66"/>
      <c r="G874" s="66"/>
      <c r="H874" s="66"/>
      <c r="I874" s="66"/>
    </row>
    <row r="875" spans="2:9" ht="15.75" customHeight="1">
      <c r="B875" s="65"/>
      <c r="C875" s="67"/>
      <c r="D875" s="67"/>
      <c r="E875" s="66"/>
      <c r="F875" s="66"/>
      <c r="G875" s="66"/>
      <c r="H875" s="66"/>
      <c r="I875" s="66"/>
    </row>
    <row r="876" spans="2:9" ht="15.75" customHeight="1">
      <c r="B876" s="65"/>
      <c r="C876" s="67"/>
      <c r="D876" s="67"/>
      <c r="E876" s="66"/>
      <c r="F876" s="66"/>
      <c r="G876" s="66"/>
      <c r="H876" s="66"/>
      <c r="I876" s="66"/>
    </row>
    <row r="877" spans="2:9" ht="15.75" customHeight="1">
      <c r="B877" s="65"/>
      <c r="C877" s="67"/>
      <c r="D877" s="67"/>
      <c r="E877" s="66"/>
      <c r="F877" s="66"/>
      <c r="G877" s="66"/>
      <c r="H877" s="66"/>
      <c r="I877" s="66"/>
    </row>
    <row r="878" spans="2:9" ht="15.75" customHeight="1">
      <c r="B878" s="65"/>
      <c r="C878" s="67"/>
      <c r="D878" s="67"/>
      <c r="E878" s="66"/>
      <c r="F878" s="66"/>
      <c r="G878" s="66"/>
      <c r="H878" s="66"/>
      <c r="I878" s="66"/>
    </row>
    <row r="879" spans="2:9" ht="15.75" customHeight="1">
      <c r="B879" s="65"/>
      <c r="C879" s="67"/>
      <c r="D879" s="67"/>
      <c r="E879" s="66"/>
      <c r="F879" s="66"/>
      <c r="G879" s="66"/>
      <c r="H879" s="66"/>
      <c r="I879" s="66"/>
    </row>
    <row r="880" spans="2:9" ht="15.75" customHeight="1">
      <c r="B880" s="65"/>
      <c r="C880" s="67"/>
      <c r="D880" s="67"/>
      <c r="E880" s="66"/>
      <c r="F880" s="66"/>
      <c r="G880" s="66"/>
      <c r="H880" s="66"/>
      <c r="I880" s="66"/>
    </row>
    <row r="881" spans="2:9" ht="15.75" customHeight="1">
      <c r="B881" s="65"/>
      <c r="C881" s="67"/>
      <c r="D881" s="67"/>
      <c r="E881" s="66"/>
      <c r="F881" s="66"/>
      <c r="G881" s="66"/>
      <c r="H881" s="66"/>
      <c r="I881" s="66"/>
    </row>
    <row r="882" spans="2:9" ht="15.75" customHeight="1">
      <c r="B882" s="65"/>
      <c r="C882" s="67"/>
      <c r="D882" s="67"/>
      <c r="E882" s="66"/>
      <c r="F882" s="66"/>
      <c r="G882" s="66"/>
      <c r="H882" s="66"/>
      <c r="I882" s="66"/>
    </row>
    <row r="883" spans="2:9" ht="15.75" customHeight="1">
      <c r="B883" s="65"/>
      <c r="C883" s="67"/>
      <c r="D883" s="67"/>
      <c r="E883" s="66"/>
      <c r="F883" s="66"/>
      <c r="G883" s="66"/>
      <c r="H883" s="66"/>
      <c r="I883" s="66"/>
    </row>
    <row r="884" spans="2:9" ht="15.75" customHeight="1">
      <c r="B884" s="65"/>
      <c r="C884" s="67"/>
      <c r="D884" s="67"/>
      <c r="E884" s="66"/>
      <c r="F884" s="66"/>
      <c r="G884" s="66"/>
      <c r="H884" s="66"/>
      <c r="I884" s="66"/>
    </row>
    <row r="885" spans="2:9" ht="15.75" customHeight="1">
      <c r="B885" s="65"/>
      <c r="C885" s="67"/>
      <c r="D885" s="67"/>
      <c r="E885" s="66"/>
      <c r="F885" s="66"/>
      <c r="G885" s="66"/>
      <c r="H885" s="66"/>
      <c r="I885" s="66"/>
    </row>
    <row r="886" spans="2:9" ht="15.75" customHeight="1">
      <c r="B886" s="65"/>
      <c r="C886" s="67"/>
      <c r="D886" s="67"/>
      <c r="E886" s="66"/>
      <c r="F886" s="66"/>
      <c r="G886" s="66"/>
      <c r="H886" s="66"/>
      <c r="I886" s="66"/>
    </row>
    <row r="887" spans="2:9" ht="15.75" customHeight="1">
      <c r="B887" s="65"/>
      <c r="C887" s="67"/>
      <c r="D887" s="67"/>
      <c r="E887" s="66"/>
      <c r="F887" s="66"/>
      <c r="G887" s="66"/>
      <c r="H887" s="66"/>
      <c r="I887" s="66"/>
    </row>
    <row r="888" spans="2:9" ht="15.75" customHeight="1">
      <c r="B888" s="65"/>
      <c r="C888" s="67"/>
      <c r="D888" s="67"/>
      <c r="E888" s="66"/>
      <c r="F888" s="66"/>
      <c r="G888" s="66"/>
      <c r="H888" s="66"/>
      <c r="I888" s="66"/>
    </row>
    <row r="889" spans="2:9" ht="15.75" customHeight="1">
      <c r="B889" s="65"/>
      <c r="C889" s="67"/>
      <c r="D889" s="67"/>
      <c r="E889" s="66"/>
      <c r="F889" s="66"/>
      <c r="G889" s="66"/>
      <c r="H889" s="66"/>
      <c r="I889" s="66"/>
    </row>
    <row r="890" spans="2:9" ht="15.75" customHeight="1">
      <c r="B890" s="65"/>
      <c r="C890" s="67"/>
      <c r="D890" s="67"/>
      <c r="E890" s="66"/>
      <c r="F890" s="66"/>
      <c r="G890" s="66"/>
      <c r="H890" s="66"/>
      <c r="I890" s="66"/>
    </row>
    <row r="891" spans="2:9" ht="15.75" customHeight="1">
      <c r="B891" s="65"/>
      <c r="C891" s="67"/>
      <c r="D891" s="67"/>
      <c r="E891" s="66"/>
      <c r="F891" s="66"/>
      <c r="G891" s="66"/>
      <c r="H891" s="66"/>
      <c r="I891" s="66"/>
    </row>
    <row r="892" spans="2:9" ht="15.75" customHeight="1">
      <c r="B892" s="65"/>
      <c r="C892" s="67"/>
      <c r="D892" s="67"/>
      <c r="E892" s="66"/>
      <c r="F892" s="66"/>
      <c r="G892" s="66"/>
      <c r="H892" s="66"/>
      <c r="I892" s="66"/>
    </row>
    <row r="893" spans="2:9" ht="15.75" customHeight="1">
      <c r="B893" s="65"/>
      <c r="C893" s="67"/>
      <c r="D893" s="67"/>
      <c r="E893" s="66"/>
      <c r="F893" s="66"/>
      <c r="G893" s="66"/>
      <c r="H893" s="66"/>
      <c r="I893" s="66"/>
    </row>
    <row r="894" spans="2:9" ht="15.75" customHeight="1">
      <c r="B894" s="65"/>
      <c r="C894" s="67"/>
      <c r="D894" s="67"/>
      <c r="E894" s="66"/>
      <c r="F894" s="66"/>
      <c r="G894" s="66"/>
      <c r="H894" s="66"/>
      <c r="I894" s="66"/>
    </row>
    <row r="895" spans="2:9" ht="15.75" customHeight="1">
      <c r="B895" s="65"/>
      <c r="C895" s="67"/>
      <c r="D895" s="67"/>
      <c r="E895" s="66"/>
      <c r="F895" s="66"/>
      <c r="G895" s="66"/>
      <c r="H895" s="66"/>
      <c r="I895" s="66"/>
    </row>
    <row r="896" spans="2:9" ht="15.75" customHeight="1">
      <c r="B896" s="65"/>
      <c r="C896" s="67"/>
      <c r="D896" s="67"/>
      <c r="E896" s="66"/>
      <c r="F896" s="66"/>
      <c r="G896" s="66"/>
      <c r="H896" s="66"/>
      <c r="I896" s="66"/>
    </row>
    <row r="897" spans="2:9" ht="15.75" customHeight="1">
      <c r="B897" s="65"/>
      <c r="C897" s="67"/>
      <c r="D897" s="67"/>
      <c r="E897" s="66"/>
      <c r="F897" s="66"/>
      <c r="G897" s="66"/>
      <c r="H897" s="66"/>
      <c r="I897" s="66"/>
    </row>
    <row r="898" spans="2:9" ht="15.75" customHeight="1">
      <c r="B898" s="65"/>
      <c r="C898" s="67"/>
      <c r="D898" s="67"/>
      <c r="E898" s="66"/>
      <c r="F898" s="66"/>
      <c r="G898" s="66"/>
      <c r="H898" s="66"/>
      <c r="I898" s="66"/>
    </row>
    <row r="899" spans="2:9" ht="15.75" customHeight="1">
      <c r="B899" s="65"/>
      <c r="C899" s="67"/>
      <c r="D899" s="67"/>
      <c r="E899" s="66"/>
      <c r="F899" s="66"/>
      <c r="G899" s="66"/>
      <c r="H899" s="66"/>
      <c r="I899" s="66"/>
    </row>
    <row r="900" spans="2:9" ht="15.75" customHeight="1">
      <c r="B900" s="65"/>
      <c r="C900" s="67"/>
      <c r="D900" s="67"/>
      <c r="E900" s="66"/>
      <c r="F900" s="66"/>
      <c r="G900" s="66"/>
      <c r="H900" s="66"/>
      <c r="I900" s="66"/>
    </row>
    <row r="901" spans="2:9" ht="15.75" customHeight="1">
      <c r="B901" s="65"/>
      <c r="C901" s="67"/>
      <c r="D901" s="67"/>
      <c r="E901" s="66"/>
      <c r="F901" s="66"/>
      <c r="G901" s="66"/>
      <c r="H901" s="66"/>
      <c r="I901" s="66"/>
    </row>
    <row r="902" spans="2:9" ht="15.75" customHeight="1">
      <c r="B902" s="65"/>
      <c r="C902" s="67"/>
      <c r="D902" s="67"/>
      <c r="E902" s="66"/>
      <c r="F902" s="66"/>
      <c r="G902" s="66"/>
      <c r="H902" s="66"/>
      <c r="I902" s="66"/>
    </row>
    <row r="903" spans="2:9" ht="15.75" customHeight="1">
      <c r="B903" s="65"/>
      <c r="C903" s="67"/>
      <c r="D903" s="67"/>
      <c r="E903" s="66"/>
      <c r="F903" s="66"/>
      <c r="G903" s="66"/>
      <c r="H903" s="66"/>
      <c r="I903" s="66"/>
    </row>
    <row r="904" spans="2:9" ht="15.75" customHeight="1">
      <c r="B904" s="65"/>
      <c r="C904" s="67"/>
      <c r="D904" s="67"/>
      <c r="E904" s="66"/>
      <c r="F904" s="66"/>
      <c r="G904" s="66"/>
      <c r="H904" s="66"/>
      <c r="I904" s="66"/>
    </row>
    <row r="905" spans="2:9" ht="15.75" customHeight="1">
      <c r="B905" s="65"/>
      <c r="C905" s="67"/>
      <c r="D905" s="67"/>
      <c r="E905" s="66"/>
      <c r="F905" s="66"/>
      <c r="G905" s="66"/>
      <c r="H905" s="66"/>
      <c r="I905" s="66"/>
    </row>
    <row r="906" spans="2:9" ht="15.75" customHeight="1">
      <c r="B906" s="65"/>
      <c r="C906" s="67"/>
      <c r="D906" s="67"/>
      <c r="E906" s="66"/>
      <c r="F906" s="66"/>
      <c r="G906" s="66"/>
      <c r="H906" s="66"/>
      <c r="I906" s="66"/>
    </row>
    <row r="907" spans="2:9" ht="15.75" customHeight="1">
      <c r="B907" s="65"/>
      <c r="C907" s="67"/>
      <c r="D907" s="67"/>
      <c r="E907" s="66"/>
      <c r="F907" s="66"/>
      <c r="G907" s="66"/>
      <c r="H907" s="66"/>
      <c r="I907" s="66"/>
    </row>
    <row r="908" spans="2:9" ht="15.75" customHeight="1">
      <c r="B908" s="65"/>
      <c r="C908" s="67"/>
      <c r="D908" s="67"/>
      <c r="E908" s="66"/>
      <c r="F908" s="66"/>
      <c r="G908" s="66"/>
      <c r="H908" s="66"/>
      <c r="I908" s="66"/>
    </row>
    <row r="909" spans="2:9" ht="15.75" customHeight="1">
      <c r="B909" s="65"/>
      <c r="C909" s="67"/>
      <c r="D909" s="67"/>
      <c r="E909" s="66"/>
      <c r="F909" s="66"/>
      <c r="G909" s="66"/>
      <c r="H909" s="66"/>
      <c r="I909" s="66"/>
    </row>
    <row r="910" spans="2:9" ht="15.75" customHeight="1">
      <c r="B910" s="65"/>
      <c r="C910" s="67"/>
      <c r="D910" s="67"/>
      <c r="E910" s="66"/>
      <c r="F910" s="66"/>
      <c r="G910" s="66"/>
      <c r="H910" s="66"/>
      <c r="I910" s="66"/>
    </row>
    <row r="911" spans="2:9" ht="15.75" customHeight="1">
      <c r="B911" s="65"/>
      <c r="C911" s="67"/>
      <c r="D911" s="67"/>
      <c r="E911" s="66"/>
      <c r="F911" s="66"/>
      <c r="G911" s="66"/>
      <c r="H911" s="66"/>
      <c r="I911" s="66"/>
    </row>
    <row r="912" spans="2:9" ht="15.75" customHeight="1">
      <c r="B912" s="65"/>
      <c r="C912" s="67"/>
      <c r="D912" s="67"/>
      <c r="E912" s="66"/>
      <c r="F912" s="66"/>
      <c r="G912" s="66"/>
      <c r="H912" s="66"/>
      <c r="I912" s="66"/>
    </row>
    <row r="913" spans="2:9" ht="15.75" customHeight="1">
      <c r="B913" s="65"/>
      <c r="C913" s="67"/>
      <c r="D913" s="67"/>
      <c r="E913" s="66"/>
      <c r="F913" s="66"/>
      <c r="G913" s="66"/>
      <c r="H913" s="66"/>
      <c r="I913" s="66"/>
    </row>
    <row r="914" spans="2:9" ht="15.75" customHeight="1">
      <c r="B914" s="65"/>
      <c r="C914" s="67"/>
      <c r="D914" s="67"/>
      <c r="E914" s="66"/>
      <c r="F914" s="66"/>
      <c r="G914" s="66"/>
      <c r="H914" s="66"/>
      <c r="I914" s="66"/>
    </row>
    <row r="915" spans="2:9" ht="15.75" customHeight="1">
      <c r="B915" s="65"/>
      <c r="C915" s="67"/>
      <c r="D915" s="67"/>
      <c r="E915" s="66"/>
      <c r="F915" s="66"/>
      <c r="G915" s="66"/>
      <c r="H915" s="66"/>
      <c r="I915" s="66"/>
    </row>
    <row r="916" spans="2:9" ht="15.75" customHeight="1">
      <c r="B916" s="65"/>
      <c r="C916" s="67"/>
      <c r="D916" s="67"/>
      <c r="E916" s="66"/>
      <c r="F916" s="66"/>
      <c r="G916" s="66"/>
      <c r="H916" s="66"/>
      <c r="I916" s="66"/>
    </row>
    <row r="917" spans="2:9" ht="15.75" customHeight="1">
      <c r="B917" s="65"/>
      <c r="C917" s="67"/>
      <c r="D917" s="67"/>
      <c r="E917" s="66"/>
      <c r="F917" s="66"/>
      <c r="G917" s="66"/>
      <c r="H917" s="66"/>
      <c r="I917" s="66"/>
    </row>
    <row r="918" spans="2:9" ht="15.75" customHeight="1">
      <c r="B918" s="65"/>
      <c r="C918" s="67"/>
      <c r="D918" s="67"/>
      <c r="E918" s="66"/>
      <c r="F918" s="66"/>
      <c r="G918" s="66"/>
      <c r="H918" s="66"/>
      <c r="I918" s="66"/>
    </row>
    <row r="919" spans="2:9" ht="15.75" customHeight="1">
      <c r="B919" s="65"/>
      <c r="C919" s="67"/>
      <c r="D919" s="67"/>
      <c r="E919" s="66"/>
      <c r="F919" s="66"/>
      <c r="G919" s="66"/>
      <c r="H919" s="66"/>
      <c r="I919" s="66"/>
    </row>
    <row r="920" spans="2:9" ht="15.75" customHeight="1">
      <c r="B920" s="65"/>
      <c r="C920" s="67"/>
      <c r="D920" s="67"/>
      <c r="E920" s="66"/>
      <c r="F920" s="66"/>
      <c r="G920" s="66"/>
      <c r="H920" s="66"/>
      <c r="I920" s="66"/>
    </row>
    <row r="921" spans="2:9" ht="15.75" customHeight="1">
      <c r="B921" s="65"/>
      <c r="C921" s="67"/>
      <c r="D921" s="67"/>
      <c r="E921" s="66"/>
      <c r="F921" s="66"/>
      <c r="G921" s="66"/>
      <c r="H921" s="66"/>
      <c r="I921" s="66"/>
    </row>
    <row r="922" spans="2:9" ht="15.75" customHeight="1">
      <c r="B922" s="65"/>
      <c r="C922" s="67"/>
      <c r="D922" s="67"/>
      <c r="E922" s="66"/>
      <c r="F922" s="66"/>
      <c r="G922" s="66"/>
      <c r="H922" s="66"/>
      <c r="I922" s="66"/>
    </row>
    <row r="923" spans="2:9" ht="15.75" customHeight="1">
      <c r="B923" s="65"/>
      <c r="C923" s="67"/>
      <c r="D923" s="67"/>
      <c r="E923" s="66"/>
      <c r="F923" s="66"/>
      <c r="G923" s="66"/>
      <c r="H923" s="66"/>
      <c r="I923" s="66"/>
    </row>
    <row r="924" spans="2:9" ht="15.75" customHeight="1">
      <c r="B924" s="65"/>
      <c r="C924" s="67"/>
      <c r="D924" s="67"/>
      <c r="E924" s="66"/>
      <c r="F924" s="66"/>
      <c r="G924" s="66"/>
      <c r="H924" s="66"/>
      <c r="I924" s="66"/>
    </row>
    <row r="925" spans="2:9" ht="15.75" customHeight="1">
      <c r="B925" s="65"/>
      <c r="C925" s="67"/>
      <c r="D925" s="67"/>
      <c r="E925" s="66"/>
      <c r="F925" s="66"/>
      <c r="G925" s="66"/>
      <c r="H925" s="66"/>
      <c r="I925" s="66"/>
    </row>
    <row r="926" spans="2:9" ht="15.75" customHeight="1">
      <c r="B926" s="65"/>
      <c r="C926" s="67"/>
      <c r="D926" s="67"/>
      <c r="E926" s="66"/>
      <c r="F926" s="66"/>
      <c r="G926" s="66"/>
      <c r="H926" s="66"/>
      <c r="I926" s="66"/>
    </row>
    <row r="927" spans="2:9" ht="15.75" customHeight="1">
      <c r="B927" s="65"/>
      <c r="C927" s="67"/>
      <c r="D927" s="67"/>
      <c r="E927" s="66"/>
      <c r="F927" s="66"/>
      <c r="G927" s="66"/>
      <c r="H927" s="66"/>
      <c r="I927" s="66"/>
    </row>
    <row r="928" spans="2:9" ht="15.75" customHeight="1">
      <c r="B928" s="65"/>
      <c r="C928" s="67"/>
      <c r="D928" s="67"/>
      <c r="E928" s="66"/>
      <c r="F928" s="66"/>
      <c r="G928" s="66"/>
      <c r="H928" s="66"/>
      <c r="I928" s="66"/>
    </row>
    <row r="929" spans="2:9" ht="15.75" customHeight="1">
      <c r="B929" s="65"/>
      <c r="C929" s="67"/>
      <c r="D929" s="67"/>
      <c r="E929" s="66"/>
      <c r="F929" s="66"/>
      <c r="G929" s="66"/>
      <c r="H929" s="66"/>
      <c r="I929" s="66"/>
    </row>
    <row r="930" spans="2:9" ht="15.75" customHeight="1">
      <c r="B930" s="65"/>
      <c r="C930" s="67"/>
      <c r="D930" s="67"/>
      <c r="E930" s="66"/>
      <c r="F930" s="66"/>
      <c r="G930" s="66"/>
      <c r="H930" s="66"/>
      <c r="I930" s="66"/>
    </row>
    <row r="931" spans="2:9" ht="15.75" customHeight="1">
      <c r="B931" s="65"/>
      <c r="C931" s="67"/>
      <c r="D931" s="67"/>
      <c r="E931" s="66"/>
      <c r="F931" s="66"/>
      <c r="G931" s="66"/>
      <c r="H931" s="66"/>
      <c r="I931" s="66"/>
    </row>
    <row r="932" spans="2:9" ht="15.75" customHeight="1">
      <c r="B932" s="65"/>
      <c r="C932" s="67"/>
      <c r="D932" s="67"/>
      <c r="E932" s="66"/>
      <c r="F932" s="66"/>
      <c r="G932" s="66"/>
      <c r="H932" s="66"/>
      <c r="I932" s="66"/>
    </row>
    <row r="933" spans="2:9" ht="15.75" customHeight="1">
      <c r="B933" s="65"/>
      <c r="C933" s="67"/>
      <c r="D933" s="67"/>
      <c r="E933" s="66"/>
      <c r="F933" s="66"/>
      <c r="G933" s="66"/>
      <c r="H933" s="66"/>
      <c r="I933" s="66"/>
    </row>
    <row r="934" spans="2:9" ht="15.75" customHeight="1">
      <c r="B934" s="65"/>
      <c r="C934" s="67"/>
      <c r="D934" s="67"/>
      <c r="E934" s="66"/>
      <c r="F934" s="66"/>
      <c r="G934" s="66"/>
      <c r="H934" s="66"/>
      <c r="I934" s="66"/>
    </row>
    <row r="935" spans="2:9" ht="15.75" customHeight="1">
      <c r="B935" s="65"/>
      <c r="C935" s="67"/>
      <c r="D935" s="67"/>
      <c r="E935" s="66"/>
      <c r="F935" s="66"/>
      <c r="G935" s="66"/>
      <c r="H935" s="66"/>
      <c r="I935" s="66"/>
    </row>
    <row r="936" spans="2:9" ht="15.75" customHeight="1">
      <c r="B936" s="65"/>
      <c r="C936" s="67"/>
      <c r="D936" s="67"/>
      <c r="E936" s="66"/>
      <c r="F936" s="66"/>
      <c r="G936" s="66"/>
      <c r="H936" s="66"/>
      <c r="I936" s="66"/>
    </row>
    <row r="937" spans="2:9" ht="15.75" customHeight="1">
      <c r="B937" s="65"/>
      <c r="C937" s="67"/>
      <c r="D937" s="67"/>
      <c r="E937" s="66"/>
      <c r="F937" s="66"/>
      <c r="G937" s="66"/>
      <c r="H937" s="66"/>
      <c r="I937" s="66"/>
    </row>
    <row r="938" spans="2:9" ht="15.75" customHeight="1">
      <c r="B938" s="65"/>
      <c r="C938" s="67"/>
      <c r="D938" s="67"/>
      <c r="E938" s="66"/>
      <c r="F938" s="66"/>
      <c r="G938" s="66"/>
      <c r="H938" s="66"/>
      <c r="I938" s="66"/>
    </row>
    <row r="939" spans="2:9" ht="15.75" customHeight="1">
      <c r="B939" s="65"/>
      <c r="C939" s="67"/>
      <c r="D939" s="67"/>
      <c r="E939" s="66"/>
      <c r="F939" s="66"/>
      <c r="G939" s="66"/>
      <c r="H939" s="66"/>
      <c r="I939" s="66"/>
    </row>
    <row r="940" spans="2:9" ht="15.75" customHeight="1">
      <c r="B940" s="65"/>
      <c r="C940" s="67"/>
      <c r="D940" s="67"/>
      <c r="E940" s="66"/>
      <c r="F940" s="66"/>
      <c r="G940" s="66"/>
      <c r="H940" s="66"/>
      <c r="I940" s="66"/>
    </row>
    <row r="941" spans="2:9" ht="15.75" customHeight="1">
      <c r="B941" s="65"/>
      <c r="C941" s="67"/>
      <c r="D941" s="67"/>
      <c r="E941" s="66"/>
      <c r="F941" s="66"/>
      <c r="G941" s="66"/>
      <c r="H941" s="66"/>
      <c r="I941" s="66"/>
    </row>
    <row r="942" spans="2:9" ht="15.75" customHeight="1">
      <c r="B942" s="65"/>
      <c r="C942" s="67"/>
      <c r="D942" s="67"/>
      <c r="E942" s="66"/>
      <c r="F942" s="66"/>
      <c r="G942" s="66"/>
      <c r="H942" s="66"/>
      <c r="I942" s="66"/>
    </row>
    <row r="943" spans="2:9" ht="15.75" customHeight="1">
      <c r="B943" s="65"/>
      <c r="C943" s="67"/>
      <c r="D943" s="67"/>
      <c r="E943" s="66"/>
      <c r="F943" s="66"/>
      <c r="G943" s="66"/>
      <c r="H943" s="66"/>
      <c r="I943" s="66"/>
    </row>
    <row r="944" spans="2:9" ht="15.75" customHeight="1">
      <c r="B944" s="65"/>
      <c r="C944" s="67"/>
      <c r="D944" s="67"/>
      <c r="E944" s="66"/>
      <c r="F944" s="66"/>
      <c r="G944" s="66"/>
      <c r="H944" s="66"/>
      <c r="I944" s="66"/>
    </row>
    <row r="945" spans="2:9" ht="15.75" customHeight="1">
      <c r="B945" s="65"/>
      <c r="C945" s="67"/>
      <c r="D945" s="67"/>
      <c r="E945" s="66"/>
      <c r="F945" s="66"/>
      <c r="G945" s="66"/>
      <c r="H945" s="66"/>
      <c r="I945" s="66"/>
    </row>
    <row r="946" spans="2:9" ht="15.75" customHeight="1">
      <c r="B946" s="65"/>
      <c r="C946" s="67"/>
      <c r="D946" s="67"/>
      <c r="E946" s="66"/>
      <c r="F946" s="66"/>
      <c r="G946" s="66"/>
      <c r="H946" s="66"/>
      <c r="I946" s="66"/>
    </row>
    <row r="947" spans="2:9" ht="15.75" customHeight="1">
      <c r="B947" s="65"/>
      <c r="C947" s="67"/>
      <c r="D947" s="67"/>
      <c r="E947" s="66"/>
      <c r="F947" s="66"/>
      <c r="G947" s="66"/>
      <c r="H947" s="66"/>
      <c r="I947" s="66"/>
    </row>
    <row r="948" spans="2:9" ht="15.75" customHeight="1">
      <c r="B948" s="65"/>
      <c r="C948" s="67"/>
      <c r="D948" s="67"/>
      <c r="E948" s="66"/>
      <c r="F948" s="66"/>
      <c r="G948" s="66"/>
      <c r="H948" s="66"/>
      <c r="I948" s="66"/>
    </row>
    <row r="949" spans="2:9" ht="15.75" customHeight="1">
      <c r="B949" s="65"/>
      <c r="C949" s="67"/>
      <c r="D949" s="67"/>
      <c r="E949" s="66"/>
      <c r="F949" s="66"/>
      <c r="G949" s="66"/>
      <c r="H949" s="66"/>
      <c r="I949" s="66"/>
    </row>
    <row r="950" spans="2:9" ht="15.75" customHeight="1">
      <c r="B950" s="65"/>
      <c r="C950" s="67"/>
      <c r="D950" s="67"/>
      <c r="E950" s="66"/>
      <c r="F950" s="66"/>
      <c r="G950" s="66"/>
      <c r="H950" s="66"/>
      <c r="I950" s="66"/>
    </row>
    <row r="951" spans="2:9" ht="15.75" customHeight="1">
      <c r="B951" s="65"/>
      <c r="C951" s="67"/>
      <c r="D951" s="67"/>
      <c r="E951" s="66"/>
      <c r="F951" s="66"/>
      <c r="G951" s="66"/>
      <c r="H951" s="66"/>
      <c r="I951" s="66"/>
    </row>
    <row r="952" spans="2:9" ht="15.75" customHeight="1">
      <c r="B952" s="65"/>
      <c r="C952" s="67"/>
      <c r="D952" s="67"/>
      <c r="E952" s="66"/>
      <c r="F952" s="66"/>
      <c r="G952" s="66"/>
      <c r="H952" s="66"/>
      <c r="I952" s="66"/>
    </row>
    <row r="953" spans="2:9" ht="15.75" customHeight="1">
      <c r="B953" s="65"/>
      <c r="C953" s="67"/>
      <c r="D953" s="67"/>
      <c r="E953" s="66"/>
      <c r="F953" s="66"/>
      <c r="G953" s="66"/>
      <c r="H953" s="66"/>
      <c r="I953" s="66"/>
    </row>
    <row r="954" spans="2:9" ht="15.75" customHeight="1">
      <c r="B954" s="65"/>
      <c r="C954" s="67"/>
      <c r="D954" s="67"/>
      <c r="E954" s="66"/>
      <c r="F954" s="66"/>
      <c r="G954" s="66"/>
      <c r="H954" s="66"/>
      <c r="I954" s="66"/>
    </row>
    <row r="955" spans="2:9" ht="15.75" customHeight="1">
      <c r="B955" s="65"/>
      <c r="C955" s="67"/>
      <c r="D955" s="67"/>
      <c r="E955" s="66"/>
      <c r="F955" s="66"/>
      <c r="G955" s="66"/>
      <c r="H955" s="66"/>
      <c r="I955" s="66"/>
    </row>
    <row r="956" spans="2:9" ht="15.75" customHeight="1">
      <c r="B956" s="65"/>
      <c r="C956" s="67"/>
      <c r="D956" s="67"/>
      <c r="E956" s="66"/>
      <c r="F956" s="66"/>
      <c r="G956" s="66"/>
      <c r="H956" s="66"/>
      <c r="I956" s="66"/>
    </row>
    <row r="957" spans="2:9" ht="15.75" customHeight="1">
      <c r="B957" s="65"/>
      <c r="C957" s="67"/>
      <c r="D957" s="67"/>
      <c r="E957" s="66"/>
      <c r="F957" s="66"/>
      <c r="G957" s="66"/>
      <c r="H957" s="66"/>
      <c r="I957" s="66"/>
    </row>
    <row r="958" spans="2:9" ht="15.75" customHeight="1">
      <c r="B958" s="65"/>
      <c r="C958" s="67"/>
      <c r="D958" s="67"/>
      <c r="E958" s="66"/>
      <c r="F958" s="66"/>
      <c r="G958" s="66"/>
      <c r="H958" s="66"/>
      <c r="I958" s="66"/>
    </row>
    <row r="959" spans="2:9" ht="15.75" customHeight="1">
      <c r="B959" s="65"/>
      <c r="C959" s="67"/>
      <c r="D959" s="67"/>
      <c r="E959" s="66"/>
      <c r="F959" s="66"/>
      <c r="G959" s="66"/>
      <c r="H959" s="66"/>
      <c r="I959" s="66"/>
    </row>
    <row r="960" spans="2:9" ht="15.75" customHeight="1">
      <c r="B960" s="65"/>
      <c r="C960" s="67"/>
      <c r="D960" s="67"/>
      <c r="E960" s="66"/>
      <c r="F960" s="66"/>
      <c r="G960" s="66"/>
      <c r="H960" s="66"/>
      <c r="I960" s="66"/>
    </row>
    <row r="961" spans="2:9" ht="15.75" customHeight="1">
      <c r="B961" s="65"/>
      <c r="C961" s="67"/>
      <c r="D961" s="67"/>
      <c r="E961" s="66"/>
      <c r="F961" s="66"/>
      <c r="G961" s="66"/>
      <c r="H961" s="66"/>
      <c r="I961" s="66"/>
    </row>
    <row r="962" spans="2:9" ht="15.75" customHeight="1">
      <c r="B962" s="65"/>
      <c r="C962" s="67"/>
      <c r="D962" s="67"/>
      <c r="E962" s="66"/>
      <c r="F962" s="66"/>
      <c r="G962" s="66"/>
      <c r="H962" s="66"/>
      <c r="I962" s="66"/>
    </row>
    <row r="963" spans="2:9" ht="15.75" customHeight="1">
      <c r="B963" s="65"/>
      <c r="C963" s="67"/>
      <c r="D963" s="67"/>
      <c r="E963" s="66"/>
      <c r="F963" s="66"/>
      <c r="G963" s="66"/>
      <c r="H963" s="66"/>
      <c r="I963" s="66"/>
    </row>
    <row r="964" spans="2:9" ht="15.75" customHeight="1">
      <c r="B964" s="65"/>
      <c r="C964" s="67"/>
      <c r="D964" s="67"/>
      <c r="E964" s="66"/>
      <c r="F964" s="66"/>
      <c r="G964" s="66"/>
      <c r="H964" s="66"/>
      <c r="I964" s="66"/>
    </row>
    <row r="965" spans="2:9" ht="15.75" customHeight="1">
      <c r="B965" s="65"/>
      <c r="C965" s="67"/>
      <c r="D965" s="67"/>
      <c r="E965" s="66"/>
      <c r="F965" s="66"/>
      <c r="G965" s="66"/>
      <c r="H965" s="66"/>
      <c r="I965" s="66"/>
    </row>
    <row r="966" spans="2:9" ht="15.75" customHeight="1">
      <c r="B966" s="65"/>
      <c r="C966" s="67"/>
      <c r="D966" s="67"/>
      <c r="E966" s="66"/>
      <c r="F966" s="66"/>
      <c r="G966" s="66"/>
      <c r="H966" s="66"/>
      <c r="I966" s="66"/>
    </row>
    <row r="967" spans="2:9" ht="15.75" customHeight="1">
      <c r="B967" s="65"/>
      <c r="C967" s="67"/>
      <c r="D967" s="67"/>
      <c r="E967" s="66"/>
      <c r="F967" s="66"/>
      <c r="G967" s="66"/>
      <c r="H967" s="66"/>
      <c r="I967" s="66"/>
    </row>
    <row r="968" spans="2:9" ht="15.75" customHeight="1">
      <c r="B968" s="65"/>
      <c r="C968" s="67"/>
      <c r="D968" s="67"/>
      <c r="E968" s="66"/>
      <c r="F968" s="66"/>
      <c r="G968" s="66"/>
      <c r="H968" s="66"/>
      <c r="I968" s="66"/>
    </row>
    <row r="969" spans="2:9" ht="15.75" customHeight="1">
      <c r="B969" s="65"/>
      <c r="C969" s="67"/>
      <c r="D969" s="67"/>
      <c r="E969" s="66"/>
      <c r="F969" s="66"/>
      <c r="G969" s="66"/>
      <c r="H969" s="66"/>
      <c r="I969" s="66"/>
    </row>
    <row r="970" spans="2:9" ht="15.75" customHeight="1">
      <c r="B970" s="65"/>
      <c r="C970" s="67"/>
      <c r="D970" s="67"/>
      <c r="E970" s="66"/>
      <c r="F970" s="66"/>
      <c r="G970" s="66"/>
      <c r="H970" s="66"/>
      <c r="I970" s="66"/>
    </row>
    <row r="971" spans="2:9" ht="15.75" customHeight="1">
      <c r="B971" s="65"/>
      <c r="C971" s="67"/>
      <c r="D971" s="67"/>
      <c r="E971" s="66"/>
      <c r="F971" s="66"/>
      <c r="G971" s="66"/>
      <c r="H971" s="66"/>
      <c r="I971" s="66"/>
    </row>
    <row r="972" spans="2:9" ht="15.75" customHeight="1">
      <c r="B972" s="65"/>
      <c r="C972" s="67"/>
      <c r="D972" s="67"/>
      <c r="E972" s="66"/>
      <c r="F972" s="66"/>
      <c r="G972" s="66"/>
      <c r="H972" s="66"/>
      <c r="I972" s="66"/>
    </row>
    <row r="973" spans="2:9" ht="15.75" customHeight="1">
      <c r="B973" s="65"/>
      <c r="C973" s="67"/>
      <c r="D973" s="67"/>
      <c r="E973" s="66"/>
      <c r="F973" s="66"/>
      <c r="G973" s="66"/>
      <c r="H973" s="66"/>
      <c r="I973" s="66"/>
    </row>
    <row r="974" spans="2:9" ht="15.75" customHeight="1">
      <c r="B974" s="65"/>
      <c r="C974" s="67"/>
      <c r="D974" s="67"/>
      <c r="E974" s="66"/>
      <c r="F974" s="66"/>
      <c r="G974" s="66"/>
      <c r="H974" s="66"/>
      <c r="I974" s="66"/>
    </row>
    <row r="975" spans="2:9" ht="15.75" customHeight="1">
      <c r="B975" s="65"/>
      <c r="C975" s="67"/>
      <c r="D975" s="67"/>
      <c r="E975" s="66"/>
      <c r="F975" s="66"/>
      <c r="G975" s="66"/>
      <c r="H975" s="66"/>
      <c r="I975" s="66"/>
    </row>
    <row r="976" spans="2:9" ht="15.75" customHeight="1">
      <c r="B976" s="65"/>
      <c r="C976" s="67"/>
      <c r="D976" s="67"/>
      <c r="E976" s="66"/>
      <c r="F976" s="66"/>
      <c r="G976" s="66"/>
      <c r="H976" s="66"/>
      <c r="I976" s="66"/>
    </row>
    <row r="977" spans="2:9" ht="15.75" customHeight="1">
      <c r="B977" s="65"/>
      <c r="C977" s="67"/>
      <c r="D977" s="67"/>
      <c r="E977" s="66"/>
      <c r="F977" s="66"/>
      <c r="G977" s="66"/>
      <c r="H977" s="66"/>
      <c r="I977" s="66"/>
    </row>
    <row r="978" spans="2:9" ht="15.75" customHeight="1">
      <c r="B978" s="65"/>
      <c r="C978" s="67"/>
      <c r="D978" s="67"/>
      <c r="E978" s="66"/>
      <c r="F978" s="66"/>
      <c r="G978" s="66"/>
      <c r="H978" s="66"/>
      <c r="I978" s="66"/>
    </row>
    <row r="979" spans="2:9" ht="15.75" customHeight="1">
      <c r="B979" s="65"/>
      <c r="C979" s="67"/>
      <c r="D979" s="67"/>
      <c r="E979" s="66"/>
      <c r="F979" s="66"/>
      <c r="G979" s="66"/>
      <c r="H979" s="66"/>
      <c r="I979" s="66"/>
    </row>
    <row r="980" spans="2:9" ht="15.75" customHeight="1">
      <c r="B980" s="65"/>
      <c r="C980" s="67"/>
      <c r="D980" s="67"/>
      <c r="E980" s="66"/>
      <c r="F980" s="66"/>
      <c r="G980" s="66"/>
      <c r="H980" s="66"/>
      <c r="I980" s="66"/>
    </row>
    <row r="981" spans="2:9" ht="15.75" customHeight="1">
      <c r="B981" s="65"/>
      <c r="C981" s="67"/>
      <c r="D981" s="67"/>
      <c r="E981" s="66"/>
      <c r="F981" s="66"/>
      <c r="G981" s="66"/>
      <c r="H981" s="66"/>
      <c r="I981" s="66"/>
    </row>
    <row r="982" spans="2:9" ht="15.75" customHeight="1">
      <c r="B982" s="65"/>
      <c r="C982" s="67"/>
      <c r="D982" s="67"/>
      <c r="E982" s="66"/>
      <c r="F982" s="66"/>
      <c r="G982" s="66"/>
      <c r="H982" s="66"/>
      <c r="I982" s="66"/>
    </row>
    <row r="983" spans="2:9" ht="15.75" customHeight="1">
      <c r="B983" s="65"/>
      <c r="C983" s="67"/>
      <c r="D983" s="67"/>
      <c r="E983" s="66"/>
      <c r="F983" s="66"/>
      <c r="G983" s="66"/>
      <c r="H983" s="66"/>
      <c r="I983" s="66"/>
    </row>
    <row r="984" spans="2:9" ht="15.75" customHeight="1">
      <c r="B984" s="65"/>
      <c r="C984" s="67"/>
      <c r="D984" s="67"/>
      <c r="E984" s="66"/>
      <c r="F984" s="66"/>
      <c r="G984" s="66"/>
      <c r="H984" s="66"/>
      <c r="I984" s="66"/>
    </row>
    <row r="985" spans="2:9" ht="15.75" customHeight="1">
      <c r="B985" s="65"/>
      <c r="C985" s="67"/>
      <c r="D985" s="67"/>
      <c r="E985" s="66"/>
      <c r="F985" s="66"/>
      <c r="G985" s="66"/>
      <c r="H985" s="66"/>
      <c r="I985" s="66"/>
    </row>
    <row r="986" spans="2:9" ht="15.75" customHeight="1">
      <c r="B986" s="65"/>
      <c r="C986" s="67"/>
      <c r="D986" s="67"/>
      <c r="E986" s="66"/>
      <c r="F986" s="66"/>
      <c r="G986" s="66"/>
      <c r="H986" s="66"/>
      <c r="I986" s="66"/>
    </row>
    <row r="987" spans="2:9" ht="15.75" customHeight="1">
      <c r="B987" s="65"/>
      <c r="C987" s="67"/>
      <c r="D987" s="67"/>
      <c r="E987" s="66"/>
      <c r="F987" s="66"/>
      <c r="G987" s="66"/>
      <c r="H987" s="66"/>
      <c r="I987" s="66"/>
    </row>
    <row r="988" spans="2:9" ht="15.75" customHeight="1">
      <c r="B988" s="65"/>
      <c r="C988" s="67"/>
      <c r="D988" s="67"/>
      <c r="E988" s="66"/>
      <c r="F988" s="66"/>
      <c r="G988" s="66"/>
      <c r="H988" s="66"/>
      <c r="I988" s="66"/>
    </row>
    <row r="989" spans="2:9" ht="15.75" customHeight="1">
      <c r="B989" s="65"/>
      <c r="C989" s="67"/>
      <c r="D989" s="67"/>
      <c r="E989" s="66"/>
      <c r="F989" s="66"/>
      <c r="G989" s="66"/>
      <c r="H989" s="66"/>
      <c r="I989" s="66"/>
    </row>
    <row r="990" spans="2:9" ht="15.75" customHeight="1">
      <c r="B990" s="65"/>
      <c r="C990" s="67"/>
      <c r="D990" s="67"/>
      <c r="E990" s="66"/>
      <c r="F990" s="66"/>
      <c r="G990" s="66"/>
      <c r="H990" s="66"/>
      <c r="I990" s="66"/>
    </row>
    <row r="991" spans="2:9" ht="15.75" customHeight="1">
      <c r="B991" s="65"/>
      <c r="C991" s="67"/>
      <c r="D991" s="67"/>
      <c r="E991" s="66"/>
      <c r="F991" s="66"/>
      <c r="G991" s="66"/>
      <c r="H991" s="66"/>
      <c r="I991" s="66"/>
    </row>
    <row r="992" spans="2:9" ht="15.75" customHeight="1">
      <c r="B992" s="65"/>
      <c r="C992" s="67"/>
      <c r="D992" s="67"/>
      <c r="E992" s="66"/>
      <c r="F992" s="66"/>
      <c r="G992" s="66"/>
      <c r="H992" s="66"/>
      <c r="I992" s="66"/>
    </row>
    <row r="993" spans="2:9" ht="15.75" customHeight="1">
      <c r="B993" s="65"/>
      <c r="C993" s="67"/>
      <c r="D993" s="67"/>
      <c r="E993" s="66"/>
      <c r="F993" s="66"/>
      <c r="G993" s="66"/>
      <c r="H993" s="66"/>
      <c r="I993" s="66"/>
    </row>
    <row r="994" spans="2:9" ht="15.75" customHeight="1">
      <c r="B994" s="65"/>
      <c r="C994" s="67"/>
      <c r="D994" s="67"/>
      <c r="E994" s="66"/>
      <c r="F994" s="66"/>
      <c r="G994" s="66"/>
      <c r="H994" s="66"/>
      <c r="I994" s="66"/>
    </row>
    <row r="995" spans="2:9" ht="15.75" customHeight="1">
      <c r="B995" s="65"/>
      <c r="C995" s="67"/>
      <c r="D995" s="67"/>
      <c r="E995" s="66"/>
      <c r="F995" s="66"/>
      <c r="G995" s="66"/>
      <c r="H995" s="66"/>
      <c r="I995" s="66"/>
    </row>
    <row r="996" spans="2:9" ht="15.75" customHeight="1">
      <c r="B996" s="65"/>
      <c r="C996" s="67"/>
      <c r="D996" s="67"/>
      <c r="E996" s="66"/>
      <c r="F996" s="66"/>
      <c r="G996" s="66"/>
      <c r="H996" s="66"/>
      <c r="I996" s="66"/>
    </row>
    <row r="997" spans="2:9" ht="15.75" customHeight="1">
      <c r="B997" s="65"/>
      <c r="C997" s="67"/>
      <c r="D997" s="67"/>
      <c r="E997" s="66"/>
      <c r="F997" s="66"/>
      <c r="G997" s="66"/>
      <c r="H997" s="66"/>
      <c r="I997" s="66"/>
    </row>
    <row r="998" spans="2:9" ht="15.75" customHeight="1">
      <c r="B998" s="65"/>
      <c r="C998" s="67"/>
      <c r="D998" s="67"/>
      <c r="E998" s="66"/>
      <c r="F998" s="66"/>
      <c r="G998" s="66"/>
      <c r="H998" s="66"/>
      <c r="I998" s="66"/>
    </row>
    <row r="999" spans="2:9" ht="15.75" customHeight="1">
      <c r="B999" s="65"/>
      <c r="C999" s="67"/>
      <c r="D999" s="67"/>
      <c r="E999" s="66"/>
      <c r="F999" s="66"/>
      <c r="G999" s="66"/>
      <c r="H999" s="66"/>
      <c r="I999" s="66"/>
    </row>
    <row r="1000" spans="2:9" ht="15.75" customHeight="1">
      <c r="B1000" s="65"/>
      <c r="C1000" s="67"/>
      <c r="D1000" s="67"/>
      <c r="E1000" s="66"/>
      <c r="F1000" s="66"/>
      <c r="G1000" s="66"/>
      <c r="H1000" s="66"/>
      <c r="I1000" s="66"/>
    </row>
    <row r="1001" spans="2:9" ht="15.75" customHeight="1">
      <c r="B1001" s="65"/>
      <c r="C1001" s="67"/>
      <c r="D1001" s="67"/>
      <c r="E1001" s="66"/>
      <c r="F1001" s="66"/>
      <c r="G1001" s="66"/>
      <c r="H1001" s="66"/>
      <c r="I1001" s="66"/>
    </row>
    <row r="1002" spans="2:9" ht="15.75" customHeight="1">
      <c r="B1002" s="65"/>
      <c r="C1002" s="67"/>
      <c r="D1002" s="67"/>
      <c r="E1002" s="66"/>
      <c r="F1002" s="66"/>
      <c r="G1002" s="66"/>
      <c r="H1002" s="66"/>
      <c r="I1002" s="66"/>
    </row>
    <row r="1003" spans="2:9" ht="15.75" customHeight="1">
      <c r="B1003" s="65"/>
      <c r="C1003" s="67"/>
      <c r="D1003" s="67"/>
      <c r="E1003" s="66"/>
      <c r="F1003" s="66"/>
      <c r="G1003" s="66"/>
      <c r="H1003" s="66"/>
      <c r="I1003" s="66"/>
    </row>
    <row r="1004" spans="2:9" ht="15.75" customHeight="1">
      <c r="B1004" s="65"/>
      <c r="C1004" s="67"/>
      <c r="D1004" s="67"/>
      <c r="E1004" s="66"/>
      <c r="F1004" s="66"/>
      <c r="G1004" s="66"/>
      <c r="H1004" s="66"/>
      <c r="I1004" s="66"/>
    </row>
    <row r="1005" spans="2:9" ht="15.75" customHeight="1">
      <c r="B1005" s="65"/>
      <c r="C1005" s="67"/>
      <c r="D1005" s="67"/>
      <c r="E1005" s="66"/>
      <c r="F1005" s="66"/>
      <c r="G1005" s="66"/>
      <c r="H1005" s="66"/>
      <c r="I1005" s="66"/>
    </row>
    <row r="1006" spans="2:9" ht="15.75" customHeight="1">
      <c r="B1006" s="65"/>
      <c r="C1006" s="67"/>
      <c r="D1006" s="67"/>
      <c r="E1006" s="66"/>
      <c r="F1006" s="66"/>
      <c r="G1006" s="66"/>
      <c r="H1006" s="66"/>
      <c r="I1006" s="66"/>
    </row>
    <row r="1007" spans="2:9" ht="15.75" customHeight="1">
      <c r="B1007" s="65"/>
      <c r="C1007" s="67"/>
      <c r="D1007" s="67"/>
      <c r="E1007" s="66"/>
      <c r="F1007" s="66"/>
      <c r="G1007" s="66"/>
      <c r="H1007" s="66"/>
      <c r="I1007" s="66"/>
    </row>
    <row r="1008" spans="2:9" ht="15.75" customHeight="1">
      <c r="B1008" s="65"/>
      <c r="C1008" s="67"/>
      <c r="D1008" s="67"/>
      <c r="E1008" s="66"/>
      <c r="F1008" s="66"/>
      <c r="G1008" s="66"/>
      <c r="H1008" s="66"/>
      <c r="I1008" s="66"/>
    </row>
    <row r="1009" spans="2:9" ht="15.75" customHeight="1">
      <c r="B1009" s="65"/>
      <c r="C1009" s="67"/>
      <c r="D1009" s="67"/>
      <c r="E1009" s="66"/>
      <c r="F1009" s="66"/>
      <c r="G1009" s="66"/>
      <c r="H1009" s="66"/>
      <c r="I1009" s="66"/>
    </row>
    <row r="1010" spans="2:9" ht="15.75" customHeight="1">
      <c r="B1010" s="65"/>
      <c r="C1010" s="67"/>
      <c r="D1010" s="67"/>
      <c r="E1010" s="66"/>
      <c r="F1010" s="66"/>
      <c r="G1010" s="66"/>
      <c r="H1010" s="66"/>
      <c r="I1010" s="66"/>
    </row>
    <row r="1011" spans="2:9" ht="15.75" customHeight="1">
      <c r="B1011" s="65"/>
      <c r="C1011" s="67"/>
      <c r="D1011" s="67"/>
      <c r="E1011" s="66"/>
      <c r="F1011" s="66"/>
      <c r="G1011" s="66"/>
      <c r="H1011" s="66"/>
      <c r="I1011" s="66"/>
    </row>
    <row r="1012" spans="2:9" ht="15.75" customHeight="1">
      <c r="B1012" s="65"/>
      <c r="C1012" s="67"/>
      <c r="D1012" s="67"/>
      <c r="E1012" s="66"/>
      <c r="F1012" s="66"/>
      <c r="G1012" s="66"/>
      <c r="H1012" s="66"/>
      <c r="I1012" s="66"/>
    </row>
    <row r="1013" spans="2:9" ht="15.75" customHeight="1">
      <c r="B1013" s="65"/>
      <c r="C1013" s="67"/>
      <c r="D1013" s="67"/>
      <c r="E1013" s="66"/>
      <c r="F1013" s="66"/>
      <c r="G1013" s="66"/>
      <c r="H1013" s="66"/>
      <c r="I1013" s="66"/>
    </row>
    <row r="1014" spans="2:9" ht="15.75" customHeight="1">
      <c r="B1014" s="65"/>
      <c r="C1014" s="67"/>
      <c r="D1014" s="67"/>
      <c r="E1014" s="66"/>
      <c r="F1014" s="66"/>
      <c r="G1014" s="66"/>
      <c r="H1014" s="66"/>
      <c r="I1014" s="66"/>
    </row>
    <row r="1015" spans="2:9" ht="15.75" customHeight="1">
      <c r="B1015" s="65"/>
      <c r="C1015" s="67"/>
      <c r="D1015" s="67"/>
      <c r="E1015" s="66"/>
      <c r="F1015" s="66"/>
      <c r="G1015" s="66"/>
      <c r="H1015" s="66"/>
      <c r="I1015" s="66"/>
    </row>
    <row r="1016" spans="2:9" ht="15.75" customHeight="1">
      <c r="B1016" s="65"/>
      <c r="C1016" s="67"/>
      <c r="D1016" s="67"/>
      <c r="E1016" s="66"/>
      <c r="F1016" s="66"/>
      <c r="G1016" s="66"/>
      <c r="H1016" s="66"/>
      <c r="I1016" s="66"/>
    </row>
    <row r="1017" spans="2:9" ht="15.75" customHeight="1">
      <c r="B1017" s="65"/>
      <c r="C1017" s="67"/>
      <c r="D1017" s="67"/>
      <c r="E1017" s="66"/>
      <c r="F1017" s="66"/>
      <c r="G1017" s="66"/>
      <c r="H1017" s="66"/>
      <c r="I1017" s="66"/>
    </row>
    <row r="1018" spans="2:9" ht="15.75" customHeight="1">
      <c r="B1018" s="65"/>
      <c r="C1018" s="67"/>
      <c r="D1018" s="67"/>
      <c r="E1018" s="66"/>
      <c r="F1018" s="66"/>
      <c r="G1018" s="66"/>
      <c r="H1018" s="66"/>
      <c r="I1018" s="66"/>
    </row>
    <row r="1019" spans="2:9" ht="15.75" customHeight="1">
      <c r="B1019" s="65"/>
      <c r="C1019" s="67"/>
      <c r="D1019" s="67"/>
      <c r="E1019" s="66"/>
      <c r="F1019" s="66"/>
      <c r="G1019" s="66"/>
      <c r="H1019" s="66"/>
      <c r="I1019" s="66"/>
    </row>
    <row r="1020" spans="2:9" ht="15.75" customHeight="1">
      <c r="B1020" s="65"/>
      <c r="C1020" s="67"/>
      <c r="D1020" s="67"/>
      <c r="E1020" s="66"/>
      <c r="F1020" s="66"/>
      <c r="G1020" s="66"/>
      <c r="H1020" s="66"/>
      <c r="I1020" s="66"/>
    </row>
    <row r="1021" spans="2:9" ht="15.75" customHeight="1">
      <c r="B1021" s="65"/>
      <c r="C1021" s="67"/>
      <c r="D1021" s="67"/>
      <c r="E1021" s="66"/>
      <c r="F1021" s="66"/>
      <c r="G1021" s="66"/>
      <c r="H1021" s="66"/>
      <c r="I1021" s="66"/>
    </row>
    <row r="1022" spans="2:9" ht="15.75" customHeight="1">
      <c r="B1022" s="65"/>
      <c r="C1022" s="67"/>
      <c r="D1022" s="67"/>
      <c r="E1022" s="66"/>
      <c r="F1022" s="66"/>
      <c r="G1022" s="66"/>
      <c r="H1022" s="66"/>
      <c r="I1022" s="66"/>
    </row>
    <row r="1023" spans="2:9" ht="15.75" customHeight="1">
      <c r="B1023" s="65"/>
      <c r="C1023" s="67"/>
      <c r="D1023" s="67"/>
      <c r="E1023" s="66"/>
      <c r="F1023" s="66"/>
      <c r="G1023" s="66"/>
      <c r="H1023" s="66"/>
      <c r="I1023" s="66"/>
    </row>
    <row r="1024" spans="2:9" ht="15.75" customHeight="1">
      <c r="B1024" s="65"/>
      <c r="C1024" s="67"/>
      <c r="D1024" s="67"/>
      <c r="E1024" s="66"/>
      <c r="F1024" s="66"/>
      <c r="G1024" s="66"/>
      <c r="H1024" s="66"/>
      <c r="I1024" s="66"/>
    </row>
    <row r="1025" spans="2:9" ht="15.75" customHeight="1">
      <c r="B1025" s="65"/>
      <c r="C1025" s="67"/>
      <c r="D1025" s="67"/>
      <c r="E1025" s="66"/>
      <c r="F1025" s="66"/>
      <c r="G1025" s="66"/>
      <c r="H1025" s="66"/>
      <c r="I1025" s="66"/>
    </row>
    <row r="1026" spans="2:9" ht="15.75" customHeight="1">
      <c r="B1026" s="65"/>
      <c r="C1026" s="67"/>
      <c r="D1026" s="67"/>
      <c r="E1026" s="66"/>
      <c r="F1026" s="66"/>
      <c r="G1026" s="66"/>
      <c r="H1026" s="66"/>
      <c r="I1026" s="66"/>
    </row>
    <row r="1027" spans="2:9" ht="15.75" customHeight="1">
      <c r="B1027" s="65"/>
      <c r="C1027" s="67"/>
      <c r="D1027" s="67"/>
      <c r="E1027" s="66"/>
      <c r="F1027" s="66"/>
      <c r="G1027" s="66"/>
      <c r="H1027" s="66"/>
      <c r="I1027" s="66"/>
    </row>
    <row r="1028" spans="2:9" ht="15.75" customHeight="1">
      <c r="B1028" s="65"/>
      <c r="C1028" s="67"/>
      <c r="D1028" s="67"/>
      <c r="E1028" s="66"/>
      <c r="F1028" s="66"/>
      <c r="G1028" s="66"/>
      <c r="H1028" s="66"/>
      <c r="I1028" s="66"/>
    </row>
    <row r="1029" spans="2:9" ht="15.75" customHeight="1">
      <c r="B1029" s="65"/>
      <c r="C1029" s="67"/>
      <c r="D1029" s="67"/>
      <c r="E1029" s="66"/>
      <c r="F1029" s="66"/>
      <c r="G1029" s="66"/>
      <c r="H1029" s="66"/>
      <c r="I1029" s="66"/>
    </row>
    <row r="1030" spans="2:9" ht="15.75" customHeight="1">
      <c r="B1030" s="65"/>
      <c r="C1030" s="67"/>
      <c r="D1030" s="67"/>
      <c r="E1030" s="66"/>
      <c r="F1030" s="66"/>
      <c r="G1030" s="66"/>
      <c r="H1030" s="66"/>
      <c r="I1030" s="66"/>
    </row>
    <row r="1031" spans="2:9" ht="15.75" customHeight="1">
      <c r="B1031" s="65"/>
      <c r="C1031" s="67"/>
      <c r="D1031" s="67"/>
      <c r="E1031" s="66"/>
      <c r="F1031" s="66"/>
      <c r="G1031" s="66"/>
      <c r="H1031" s="66"/>
      <c r="I1031" s="66"/>
    </row>
    <row r="1032" spans="2:9" ht="15.75" customHeight="1">
      <c r="B1032" s="65"/>
      <c r="C1032" s="67"/>
      <c r="D1032" s="67"/>
      <c r="E1032" s="66"/>
      <c r="F1032" s="66"/>
      <c r="G1032" s="66"/>
      <c r="H1032" s="66"/>
      <c r="I1032" s="66"/>
    </row>
    <row r="1033" spans="2:9" ht="15.75" customHeight="1">
      <c r="B1033" s="65"/>
      <c r="C1033" s="67"/>
      <c r="D1033" s="67"/>
      <c r="E1033" s="66"/>
      <c r="F1033" s="66"/>
      <c r="G1033" s="66"/>
      <c r="H1033" s="66"/>
      <c r="I1033" s="66"/>
    </row>
    <row r="1034" spans="2:9" ht="15.75" customHeight="1">
      <c r="B1034" s="65"/>
      <c r="C1034" s="67"/>
      <c r="D1034" s="67"/>
      <c r="E1034" s="66"/>
      <c r="F1034" s="66"/>
      <c r="G1034" s="66"/>
      <c r="H1034" s="66"/>
      <c r="I1034" s="66"/>
    </row>
    <row r="1035" spans="2:9" ht="15.75" customHeight="1">
      <c r="B1035" s="65"/>
      <c r="C1035" s="67"/>
      <c r="D1035" s="67"/>
      <c r="E1035" s="66"/>
      <c r="F1035" s="66"/>
      <c r="G1035" s="66"/>
      <c r="H1035" s="66"/>
      <c r="I1035" s="66"/>
    </row>
    <row r="1036" spans="2:9" ht="15.75" customHeight="1">
      <c r="B1036" s="65"/>
      <c r="C1036" s="67"/>
      <c r="D1036" s="67"/>
      <c r="E1036" s="66"/>
      <c r="F1036" s="66"/>
      <c r="G1036" s="66"/>
      <c r="H1036" s="66"/>
      <c r="I1036" s="66"/>
    </row>
    <row r="1037" spans="2:9" ht="15.75" customHeight="1">
      <c r="B1037" s="65"/>
      <c r="C1037" s="67"/>
      <c r="D1037" s="67"/>
      <c r="E1037" s="66"/>
      <c r="F1037" s="66"/>
      <c r="G1037" s="66"/>
      <c r="H1037" s="66"/>
      <c r="I1037" s="66"/>
    </row>
    <row r="1038" spans="2:9" ht="15.75" customHeight="1">
      <c r="B1038" s="65"/>
      <c r="C1038" s="67"/>
      <c r="D1038" s="67"/>
      <c r="E1038" s="66"/>
      <c r="F1038" s="66"/>
      <c r="G1038" s="66"/>
      <c r="H1038" s="66"/>
      <c r="I1038" s="66"/>
    </row>
    <row r="1039" spans="2:9" ht="15.75" customHeight="1">
      <c r="B1039" s="65"/>
      <c r="C1039" s="67"/>
      <c r="D1039" s="67"/>
      <c r="E1039" s="66"/>
      <c r="F1039" s="66"/>
      <c r="G1039" s="66"/>
      <c r="H1039" s="66"/>
      <c r="I1039" s="66"/>
    </row>
    <row r="1040" spans="2:9" ht="15.75" customHeight="1">
      <c r="B1040" s="65"/>
      <c r="C1040" s="67"/>
      <c r="D1040" s="67"/>
      <c r="E1040" s="66"/>
      <c r="F1040" s="66"/>
      <c r="G1040" s="66"/>
      <c r="H1040" s="66"/>
      <c r="I1040" s="66"/>
    </row>
    <row r="1041" spans="2:9" ht="15.75" customHeight="1">
      <c r="B1041" s="65"/>
      <c r="C1041" s="67"/>
      <c r="D1041" s="67"/>
      <c r="E1041" s="66"/>
      <c r="F1041" s="66"/>
      <c r="G1041" s="66"/>
      <c r="H1041" s="66"/>
      <c r="I1041" s="66"/>
    </row>
    <row r="1042" spans="2:9" ht="15.75" customHeight="1">
      <c r="B1042" s="65"/>
      <c r="C1042" s="67"/>
      <c r="D1042" s="67"/>
      <c r="E1042" s="66"/>
      <c r="F1042" s="66"/>
      <c r="G1042" s="66"/>
      <c r="H1042" s="66"/>
      <c r="I1042" s="66"/>
    </row>
    <row r="1043" spans="2:9" ht="15.75" customHeight="1">
      <c r="B1043" s="65"/>
      <c r="C1043" s="67"/>
      <c r="D1043" s="67"/>
      <c r="E1043" s="66"/>
      <c r="F1043" s="66"/>
      <c r="G1043" s="66"/>
      <c r="H1043" s="66"/>
      <c r="I1043" s="66"/>
    </row>
    <row r="1044" spans="2:9" ht="15.75" customHeight="1">
      <c r="B1044" s="65"/>
      <c r="C1044" s="67"/>
      <c r="D1044" s="67"/>
      <c r="E1044" s="66"/>
      <c r="F1044" s="66"/>
      <c r="G1044" s="66"/>
      <c r="H1044" s="66"/>
      <c r="I1044" s="66"/>
    </row>
    <row r="1045" spans="2:9" ht="15.75" customHeight="1">
      <c r="B1045" s="65"/>
      <c r="C1045" s="67"/>
      <c r="D1045" s="67"/>
      <c r="E1045" s="66"/>
      <c r="F1045" s="66"/>
      <c r="G1045" s="66"/>
      <c r="H1045" s="66"/>
      <c r="I1045" s="66"/>
    </row>
    <row r="1046" spans="2:9" ht="15.75" customHeight="1">
      <c r="B1046" s="65"/>
      <c r="C1046" s="67"/>
      <c r="D1046" s="67"/>
      <c r="E1046" s="66"/>
      <c r="F1046" s="66"/>
      <c r="G1046" s="66"/>
      <c r="H1046" s="66"/>
      <c r="I1046" s="66"/>
    </row>
    <row r="1047" spans="2:9" ht="15.75" customHeight="1">
      <c r="B1047" s="65"/>
      <c r="C1047" s="67"/>
      <c r="D1047" s="67"/>
      <c r="E1047" s="66"/>
      <c r="F1047" s="66"/>
      <c r="G1047" s="66"/>
      <c r="H1047" s="66"/>
      <c r="I1047" s="66"/>
    </row>
    <row r="1048" spans="2:9" ht="15.75" customHeight="1">
      <c r="B1048" s="65"/>
      <c r="C1048" s="67"/>
      <c r="D1048" s="67"/>
      <c r="E1048" s="66"/>
      <c r="F1048" s="66"/>
      <c r="G1048" s="66"/>
      <c r="H1048" s="66"/>
      <c r="I1048" s="66"/>
    </row>
    <row r="1049" spans="2:9" ht="15.75" customHeight="1">
      <c r="B1049" s="65"/>
      <c r="C1049" s="67"/>
      <c r="D1049" s="67"/>
      <c r="E1049" s="66"/>
      <c r="F1049" s="66"/>
      <c r="G1049" s="66"/>
      <c r="H1049" s="66"/>
      <c r="I1049" s="66"/>
    </row>
    <row r="1050" spans="2:9" ht="15.75" customHeight="1">
      <c r="B1050" s="65"/>
      <c r="C1050" s="67"/>
      <c r="D1050" s="67"/>
      <c r="E1050" s="66"/>
      <c r="F1050" s="66"/>
      <c r="G1050" s="66"/>
      <c r="H1050" s="66"/>
      <c r="I1050" s="66"/>
    </row>
    <row r="1051" spans="2:9" ht="15.75" customHeight="1">
      <c r="B1051" s="65"/>
      <c r="C1051" s="67"/>
      <c r="D1051" s="67"/>
      <c r="E1051" s="66"/>
      <c r="F1051" s="66"/>
      <c r="G1051" s="66"/>
      <c r="H1051" s="66"/>
      <c r="I1051" s="66"/>
    </row>
    <row r="1052" spans="2:9" ht="15.75" customHeight="1">
      <c r="B1052" s="65"/>
      <c r="C1052" s="67"/>
      <c r="D1052" s="67"/>
      <c r="E1052" s="66"/>
      <c r="F1052" s="66"/>
      <c r="G1052" s="66"/>
      <c r="H1052" s="66"/>
      <c r="I1052" s="66"/>
    </row>
    <row r="1053" spans="2:9" ht="15.75" customHeight="1">
      <c r="B1053" s="65"/>
      <c r="C1053" s="67"/>
      <c r="D1053" s="67"/>
      <c r="E1053" s="66"/>
      <c r="F1053" s="66"/>
      <c r="G1053" s="66"/>
      <c r="H1053" s="66"/>
      <c r="I1053" s="66"/>
    </row>
    <row r="1054" spans="2:9" ht="15.75" customHeight="1">
      <c r="B1054" s="65"/>
      <c r="C1054" s="67"/>
      <c r="D1054" s="67"/>
      <c r="E1054" s="66"/>
      <c r="F1054" s="66"/>
      <c r="G1054" s="66"/>
      <c r="H1054" s="66"/>
      <c r="I1054" s="66"/>
    </row>
    <row r="1055" spans="2:9" ht="15.75" customHeight="1">
      <c r="B1055" s="65"/>
      <c r="C1055" s="67"/>
      <c r="D1055" s="67"/>
      <c r="E1055" s="66"/>
      <c r="F1055" s="66"/>
      <c r="G1055" s="66"/>
      <c r="H1055" s="66"/>
      <c r="I1055" s="66"/>
    </row>
    <row r="1056" spans="2:9" ht="15.75" customHeight="1">
      <c r="B1056" s="65"/>
      <c r="C1056" s="67"/>
      <c r="D1056" s="67"/>
      <c r="E1056" s="66"/>
      <c r="F1056" s="66"/>
      <c r="G1056" s="66"/>
      <c r="H1056" s="66"/>
      <c r="I1056" s="66"/>
    </row>
    <row r="1057" spans="2:9" ht="15.75" customHeight="1">
      <c r="B1057" s="65"/>
      <c r="C1057" s="67"/>
      <c r="D1057" s="67"/>
      <c r="E1057" s="66"/>
      <c r="F1057" s="66"/>
      <c r="G1057" s="66"/>
      <c r="H1057" s="66"/>
      <c r="I1057" s="66"/>
    </row>
    <row r="1058" spans="2:9" ht="15.75" customHeight="1">
      <c r="B1058" s="65"/>
      <c r="C1058" s="67"/>
      <c r="D1058" s="67"/>
      <c r="E1058" s="66"/>
      <c r="F1058" s="66"/>
      <c r="G1058" s="66"/>
      <c r="H1058" s="66"/>
      <c r="I1058" s="66"/>
    </row>
    <row r="1059" spans="2:9" ht="15.75" customHeight="1">
      <c r="B1059" s="65"/>
      <c r="C1059" s="67"/>
      <c r="D1059" s="67"/>
      <c r="E1059" s="66"/>
      <c r="F1059" s="66"/>
      <c r="G1059" s="66"/>
      <c r="H1059" s="66"/>
      <c r="I1059" s="66"/>
    </row>
    <row r="1060" spans="2:9" ht="15.75" customHeight="1">
      <c r="B1060" s="65"/>
      <c r="C1060" s="67"/>
      <c r="D1060" s="67"/>
      <c r="E1060" s="66"/>
      <c r="F1060" s="66"/>
      <c r="G1060" s="66"/>
      <c r="H1060" s="66"/>
      <c r="I1060" s="66"/>
    </row>
    <row r="1061" spans="2:9" ht="15.75" customHeight="1">
      <c r="B1061" s="65"/>
      <c r="C1061" s="67"/>
      <c r="D1061" s="67"/>
      <c r="E1061" s="66"/>
      <c r="F1061" s="66"/>
      <c r="G1061" s="66"/>
      <c r="H1061" s="66"/>
      <c r="I1061" s="66"/>
    </row>
    <row r="1062" spans="2:9" ht="15.75" customHeight="1">
      <c r="B1062" s="65"/>
      <c r="C1062" s="67"/>
      <c r="D1062" s="67"/>
      <c r="E1062" s="66"/>
      <c r="F1062" s="66"/>
      <c r="G1062" s="66"/>
      <c r="H1062" s="66"/>
      <c r="I1062" s="66"/>
    </row>
    <row r="1063" spans="2:9" ht="15.75" customHeight="1">
      <c r="B1063" s="65"/>
      <c r="C1063" s="67"/>
      <c r="D1063" s="67"/>
      <c r="E1063" s="66"/>
      <c r="F1063" s="66"/>
      <c r="G1063" s="66"/>
      <c r="H1063" s="66"/>
      <c r="I1063" s="66"/>
    </row>
    <row r="1064" spans="2:9" ht="15.75" customHeight="1">
      <c r="B1064" s="65"/>
      <c r="C1064" s="67"/>
      <c r="D1064" s="67"/>
      <c r="E1064" s="66"/>
      <c r="F1064" s="66"/>
      <c r="G1064" s="66"/>
      <c r="H1064" s="66"/>
      <c r="I1064" s="66"/>
    </row>
    <row r="1065" spans="2:9" ht="15.75" customHeight="1">
      <c r="B1065" s="65"/>
      <c r="C1065" s="67"/>
      <c r="D1065" s="67"/>
      <c r="E1065" s="66"/>
      <c r="F1065" s="66"/>
      <c r="G1065" s="66"/>
      <c r="H1065" s="66"/>
      <c r="I1065" s="66"/>
    </row>
    <row r="1066" spans="2:9" ht="15.75" customHeight="1">
      <c r="B1066" s="65"/>
      <c r="C1066" s="67"/>
      <c r="D1066" s="67"/>
      <c r="E1066" s="66"/>
      <c r="F1066" s="66"/>
      <c r="G1066" s="66"/>
      <c r="H1066" s="66"/>
      <c r="I1066" s="66"/>
    </row>
    <row r="1067" spans="2:9" ht="15.75" customHeight="1">
      <c r="B1067" s="65"/>
      <c r="C1067" s="67"/>
      <c r="D1067" s="67"/>
      <c r="E1067" s="66"/>
      <c r="F1067" s="66"/>
      <c r="G1067" s="66"/>
      <c r="H1067" s="66"/>
      <c r="I1067" s="66"/>
    </row>
    <row r="1068" spans="2:9" ht="15.75" customHeight="1">
      <c r="B1068" s="65"/>
      <c r="C1068" s="67"/>
      <c r="D1068" s="67"/>
      <c r="E1068" s="66"/>
      <c r="F1068" s="66"/>
      <c r="G1068" s="66"/>
      <c r="H1068" s="66"/>
      <c r="I1068" s="66"/>
    </row>
    <row r="1069" spans="2:9" ht="15.75" customHeight="1">
      <c r="B1069" s="65"/>
      <c r="C1069" s="67"/>
      <c r="D1069" s="67"/>
      <c r="E1069" s="66"/>
      <c r="F1069" s="66"/>
      <c r="G1069" s="66"/>
      <c r="H1069" s="66"/>
      <c r="I1069" s="66"/>
    </row>
    <row r="1070" spans="2:9" ht="15.75" customHeight="1">
      <c r="B1070" s="65"/>
      <c r="C1070" s="67"/>
      <c r="D1070" s="67"/>
      <c r="E1070" s="66"/>
      <c r="F1070" s="66"/>
      <c r="G1070" s="66"/>
      <c r="H1070" s="66"/>
      <c r="I1070" s="66"/>
    </row>
    <row r="1071" spans="2:9" ht="15.75" customHeight="1">
      <c r="B1071" s="65"/>
      <c r="C1071" s="67"/>
      <c r="D1071" s="67"/>
      <c r="E1071" s="66"/>
      <c r="F1071" s="66"/>
      <c r="G1071" s="66"/>
      <c r="H1071" s="66"/>
      <c r="I1071" s="66"/>
    </row>
  </sheetData>
  <sheetProtection/>
  <mergeCells count="11">
    <mergeCell ref="E3:F3"/>
    <mergeCell ref="G3:H3"/>
    <mergeCell ref="I3:I4"/>
    <mergeCell ref="J3:J4"/>
    <mergeCell ref="A23:B23"/>
    <mergeCell ref="A1:J1"/>
    <mergeCell ref="B2:J2"/>
    <mergeCell ref="A3:A4"/>
    <mergeCell ref="B3:B4"/>
    <mergeCell ref="C3:C4"/>
    <mergeCell ref="D3:D4"/>
  </mergeCells>
  <printOptions/>
  <pageMargins left="0.7480314960629921" right="0.2755905511811024" top="0.72" bottom="0.6" header="0.35" footer="0.32"/>
  <pageSetup horizontalDpi="600" verticalDpi="600" orientation="landscape" paperSize="9" scale="95" r:id="rId1"/>
  <headerFooter alignWithMargins="0">
    <oddHeader>&amp;L&amp;"굴림체,굵게"&amp;12Perfection&amp;C&amp;"굴림체,굵게"&amp;12Guarantee&amp;R&amp;"굴림체,굵게"&amp;12Security</oddHeader>
    <oddFooter>&amp;L&amp;"돋움,굵게"신기술벤처기업, 이노비즈기업&amp;C&amp;"돋움,굵게"UL-인증, CE-인증, Q마크 등록&amp;R&amp;"돋움,굵게"조달우수제품, 성능인증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959"/>
  <sheetViews>
    <sheetView view="pageBreakPreview" zoomScaleSheetLayoutView="100" zoomScalePageLayoutView="0" workbookViewId="0" topLeftCell="A1">
      <selection activeCell="H25" sqref="H25"/>
    </sheetView>
  </sheetViews>
  <sheetFormatPr defaultColWidth="8.88671875" defaultRowHeight="15.75" customHeight="1"/>
  <cols>
    <col min="1" max="1" width="8.5546875" style="40" customWidth="1"/>
    <col min="2" max="2" width="20.77734375" style="40" customWidth="1"/>
    <col min="3" max="3" width="18.77734375" style="61" customWidth="1"/>
    <col min="4" max="4" width="5.5546875" style="61" customWidth="1"/>
    <col min="5" max="5" width="12.88671875" style="61" customWidth="1"/>
    <col min="6" max="6" width="9.77734375" style="73" customWidth="1"/>
    <col min="7" max="7" width="12.4453125" style="74" customWidth="1"/>
    <col min="8" max="8" width="8.88671875" style="73" customWidth="1"/>
    <col min="9" max="9" width="9.77734375" style="73" customWidth="1"/>
    <col min="10" max="10" width="8.3359375" style="40" customWidth="1"/>
    <col min="11" max="11" width="5.21484375" style="40" customWidth="1"/>
    <col min="12" max="12" width="4.5546875" style="40" customWidth="1"/>
    <col min="13" max="13" width="7.6640625" style="40" customWidth="1"/>
    <col min="14" max="14" width="13.88671875" style="40" customWidth="1"/>
    <col min="15" max="16384" width="8.88671875" style="40" customWidth="1"/>
  </cols>
  <sheetData>
    <row r="1" spans="1:10" ht="21" customHeight="1">
      <c r="A1" s="244" t="s">
        <v>93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10" ht="18" customHeight="1">
      <c r="A2" s="90"/>
      <c r="B2" s="245" t="s">
        <v>189</v>
      </c>
      <c r="C2" s="245"/>
      <c r="D2" s="245"/>
      <c r="E2" s="238" t="s">
        <v>190</v>
      </c>
      <c r="F2" s="238"/>
      <c r="G2" s="246" t="s">
        <v>191</v>
      </c>
      <c r="H2" s="246"/>
      <c r="I2" s="247" t="s">
        <v>192</v>
      </c>
      <c r="J2" s="247" t="s">
        <v>193</v>
      </c>
    </row>
    <row r="3" spans="1:14" ht="21.75" customHeight="1">
      <c r="A3" s="238" t="s">
        <v>194</v>
      </c>
      <c r="B3" s="238" t="s">
        <v>95</v>
      </c>
      <c r="C3" s="238" t="s">
        <v>96</v>
      </c>
      <c r="D3" s="238" t="s">
        <v>91</v>
      </c>
      <c r="E3" s="238" t="s">
        <v>195</v>
      </c>
      <c r="F3" s="238"/>
      <c r="G3" s="238" t="s">
        <v>220</v>
      </c>
      <c r="H3" s="238"/>
      <c r="I3" s="238"/>
      <c r="J3" s="238"/>
      <c r="K3" s="45"/>
      <c r="L3" s="45"/>
      <c r="M3" s="71"/>
      <c r="N3" s="71"/>
    </row>
    <row r="4" spans="1:14" ht="21.75" customHeight="1">
      <c r="A4" s="238"/>
      <c r="B4" s="238"/>
      <c r="C4" s="238"/>
      <c r="D4" s="238"/>
      <c r="E4" s="85" t="s">
        <v>196</v>
      </c>
      <c r="F4" s="86" t="s">
        <v>197</v>
      </c>
      <c r="G4" s="91" t="s">
        <v>196</v>
      </c>
      <c r="H4" s="86" t="s">
        <v>197</v>
      </c>
      <c r="I4" s="238"/>
      <c r="J4" s="238"/>
      <c r="K4" s="45"/>
      <c r="L4" s="45"/>
      <c r="M4" s="71"/>
      <c r="N4" s="71"/>
    </row>
    <row r="5" spans="1:14" ht="21.75" customHeight="1">
      <c r="A5" s="92" t="str">
        <f>'세부내역서-PGS+ECA3G'!J5</f>
        <v>제1호표 </v>
      </c>
      <c r="B5" s="85" t="str">
        <f>'세부내역서-PGS+ECA3G'!A5</f>
        <v>PGS-MGB(10)</v>
      </c>
      <c r="C5" s="85" t="str">
        <f>'세부내역서-PGS+ECA3G'!B5</f>
        <v>300X100X10t </v>
      </c>
      <c r="D5" s="93" t="str">
        <f>'세부내역서-PGS+ECA3G'!C5</f>
        <v>Set</v>
      </c>
      <c r="E5" s="127" t="str">
        <f>일위대가표!M14</f>
        <v>3월거래가격 877</v>
      </c>
      <c r="F5" s="86">
        <f>일위대가표!G16</f>
        <v>250000</v>
      </c>
      <c r="G5" s="93" t="str">
        <f>일위대가표!M15</f>
        <v>건설적산 1055</v>
      </c>
      <c r="H5" s="86">
        <f>일위대가표!I16</f>
        <v>183511</v>
      </c>
      <c r="I5" s="92">
        <f>F5</f>
        <v>250000</v>
      </c>
      <c r="J5" s="92">
        <f>H5</f>
        <v>183511</v>
      </c>
      <c r="K5" s="45"/>
      <c r="L5" s="45"/>
      <c r="M5" s="71"/>
      <c r="N5" s="71"/>
    </row>
    <row r="6" spans="1:14" ht="21.75" customHeight="1">
      <c r="A6" s="92" t="str">
        <f>'세부내역서-PGS+ECA3G'!J6</f>
        <v>제2호표 </v>
      </c>
      <c r="B6" s="85" t="str">
        <f>'세부내역서-PGS+ECA3G'!A6</f>
        <v>PGS-MGB(20)</v>
      </c>
      <c r="C6" s="85" t="str">
        <f>'세부내역서-PGS+ECA3G'!B6</f>
        <v>400X100X10t </v>
      </c>
      <c r="D6" s="93" t="str">
        <f>'세부내역서-PGS+ECA3G'!C6</f>
        <v>Set</v>
      </c>
      <c r="E6" s="127" t="str">
        <f>일위대가표!M18</f>
        <v>3월거래가격 877</v>
      </c>
      <c r="F6" s="86">
        <f>일위대가표!G20</f>
        <v>350000</v>
      </c>
      <c r="G6" s="93" t="str">
        <f>일위대가표!M19</f>
        <v>건설적산 1055</v>
      </c>
      <c r="H6" s="86">
        <f>일위대가표!I20</f>
        <v>244682</v>
      </c>
      <c r="I6" s="92">
        <f aca="true" t="shared" si="0" ref="I6:I19">F6</f>
        <v>350000</v>
      </c>
      <c r="J6" s="92">
        <f aca="true" t="shared" si="1" ref="J6:J19">H6</f>
        <v>244682</v>
      </c>
      <c r="K6" s="45"/>
      <c r="L6" s="45"/>
      <c r="M6" s="71"/>
      <c r="N6" s="71"/>
    </row>
    <row r="7" spans="1:14" ht="21.75" customHeight="1">
      <c r="A7" s="92" t="str">
        <f>'세부내역서-PGS+ECA3G'!J7</f>
        <v>제3호표 </v>
      </c>
      <c r="B7" s="85" t="str">
        <f>'세부내역서-PGS+ECA3G'!A7</f>
        <v>접속(용접.납땜)</v>
      </c>
      <c r="C7" s="85" t="str">
        <f>'세부내역서-PGS+ECA3G'!B7</f>
        <v>powder #200</v>
      </c>
      <c r="D7" s="93" t="str">
        <f>'세부내역서-PGS+ECA3G'!C7</f>
        <v>개</v>
      </c>
      <c r="E7" s="128" t="str">
        <f>일위대가표!M22</f>
        <v>3월거래가격 877</v>
      </c>
      <c r="F7" s="92">
        <f>일위대가표!F22</f>
        <v>8000</v>
      </c>
      <c r="G7" s="94" t="str">
        <f>일위대가표!M23</f>
        <v>건설적산 1055</v>
      </c>
      <c r="H7" s="89">
        <f>일위대가표!I24</f>
        <v>23244</v>
      </c>
      <c r="I7" s="92">
        <f t="shared" si="0"/>
        <v>8000</v>
      </c>
      <c r="J7" s="92">
        <f t="shared" si="1"/>
        <v>23244</v>
      </c>
      <c r="K7" s="45"/>
      <c r="L7" s="45"/>
      <c r="M7" s="45"/>
      <c r="N7" s="45"/>
    </row>
    <row r="8" spans="1:14" ht="21.75" customHeight="1">
      <c r="A8" s="92" t="str">
        <f>'세부내역서-PGS+ECA3G'!J8</f>
        <v>제4호표 </v>
      </c>
      <c r="B8" s="85" t="str">
        <f>'세부내역서-PGS+ECA3G'!A8</f>
        <v> PGS-Ion Catalyzer</v>
      </c>
      <c r="C8" s="85" t="str">
        <f>'세부내역서-PGS+ECA3G'!B8</f>
        <v> 25KG/통(이온촉매제)</v>
      </c>
      <c r="D8" s="93" t="str">
        <f>'세부내역서-PGS+ECA3G'!C8</f>
        <v>통</v>
      </c>
      <c r="E8" s="129" t="str">
        <f>일위대가표!M26</f>
        <v>3월거래가격 877</v>
      </c>
      <c r="F8" s="92">
        <f>일위대가표!F26</f>
        <v>160000</v>
      </c>
      <c r="G8" s="94" t="str">
        <f>일위대가표!M27</f>
        <v>통신품셈3-4-8</v>
      </c>
      <c r="H8" s="89">
        <f>일위대가표!I28</f>
        <v>11010</v>
      </c>
      <c r="I8" s="92">
        <f t="shared" si="0"/>
        <v>160000</v>
      </c>
      <c r="J8" s="92">
        <f t="shared" si="1"/>
        <v>11010</v>
      </c>
      <c r="K8" s="45"/>
      <c r="L8" s="45"/>
      <c r="M8" s="45"/>
      <c r="N8" s="45"/>
    </row>
    <row r="9" spans="1:14" ht="21.75" customHeight="1">
      <c r="A9" s="92" t="str">
        <f>'세부내역서-PGS+ECA3G'!J9</f>
        <v>제5호표 </v>
      </c>
      <c r="B9" s="85" t="str">
        <f>'세부내역서-PGS+ECA3G'!A9</f>
        <v> PGS-Active Catalyzer</v>
      </c>
      <c r="C9" s="85" t="str">
        <f>'세부내역서-PGS+ECA3G'!B9</f>
        <v> 25KG/통(활성촉매제)</v>
      </c>
      <c r="D9" s="93" t="str">
        <f>'세부내역서-PGS+ECA3G'!C9</f>
        <v>통</v>
      </c>
      <c r="E9" s="129" t="str">
        <f>일위대가표!M30</f>
        <v>3월거래가격 877</v>
      </c>
      <c r="F9" s="92">
        <f>일위대가표!F30</f>
        <v>250000</v>
      </c>
      <c r="G9" s="94" t="str">
        <f>일위대가표!M31</f>
        <v>통신품셈3-4-8</v>
      </c>
      <c r="H9" s="89">
        <f>일위대가표!I32</f>
        <v>11010</v>
      </c>
      <c r="I9" s="92">
        <f t="shared" si="0"/>
        <v>250000</v>
      </c>
      <c r="J9" s="92">
        <f t="shared" si="1"/>
        <v>11010</v>
      </c>
      <c r="K9" s="45"/>
      <c r="L9" s="45"/>
      <c r="M9" s="45"/>
      <c r="N9" s="45"/>
    </row>
    <row r="10" spans="1:14" ht="21.75" customHeight="1">
      <c r="A10" s="92" t="str">
        <f>'세부내역서-PGS+ECA3G'!J10</f>
        <v>제6호표 </v>
      </c>
      <c r="B10" s="85" t="str">
        <f>'세부내역서-PGS+ECA3G'!A10</f>
        <v>PGS-BOX</v>
      </c>
      <c r="C10" s="85" t="str">
        <f>'세부내역서-PGS+ECA3G'!B10</f>
        <v>200x300 (주물M형)</v>
      </c>
      <c r="D10" s="93" t="str">
        <f>'세부내역서-PGS+ECA3G'!C10</f>
        <v>set</v>
      </c>
      <c r="E10" s="129" t="str">
        <f>일위대가표!M34</f>
        <v>3월거래가격 877</v>
      </c>
      <c r="F10" s="92">
        <f>일위대가표!F34</f>
        <v>180000</v>
      </c>
      <c r="G10" s="94" t="str">
        <f>일위대가표!M35</f>
        <v>건설적산 1055</v>
      </c>
      <c r="H10" s="89">
        <f>일위대가표!I36</f>
        <v>61170</v>
      </c>
      <c r="I10" s="92">
        <f t="shared" si="0"/>
        <v>180000</v>
      </c>
      <c r="J10" s="92">
        <f t="shared" si="1"/>
        <v>61170</v>
      </c>
      <c r="K10" s="45"/>
      <c r="L10" s="45"/>
      <c r="M10" s="45"/>
      <c r="N10" s="45"/>
    </row>
    <row r="11" spans="1:14" ht="21.75" customHeight="1">
      <c r="A11" s="92" t="str">
        <f>'세부내역서-PGS+ECA3G'!J11</f>
        <v>제8호표 </v>
      </c>
      <c r="B11" s="85" t="str">
        <f>'세부내역서-PGS+ECA3G'!A11</f>
        <v>접지용전선 (80㎟ 이하)</v>
      </c>
      <c r="C11" s="85" t="str">
        <f>'세부내역서-PGS+ECA3G'!B11</f>
        <v>F-GV 70 ㎟(IEC규격)</v>
      </c>
      <c r="D11" s="93" t="str">
        <f>'세부내역서-PGS+ECA3G'!C11</f>
        <v>m</v>
      </c>
      <c r="E11" s="129" t="str">
        <f>일위대가표!M38</f>
        <v>3월거래가격 778</v>
      </c>
      <c r="F11" s="92">
        <f>일위대가표!F38</f>
        <v>7433</v>
      </c>
      <c r="G11" s="94" t="str">
        <f>일위대가표!M43</f>
        <v>통신품셈3-4-2</v>
      </c>
      <c r="H11" s="89">
        <f>일위대가표!I44</f>
        <v>1835</v>
      </c>
      <c r="I11" s="92">
        <f t="shared" si="0"/>
        <v>7433</v>
      </c>
      <c r="J11" s="92">
        <f t="shared" si="1"/>
        <v>1835</v>
      </c>
      <c r="K11" s="45"/>
      <c r="L11" s="45"/>
      <c r="M11" s="45"/>
      <c r="N11" s="45"/>
    </row>
    <row r="12" spans="1:14" ht="21.75" customHeight="1">
      <c r="A12" s="92" t="str">
        <f>'세부내역서-PGS+ECA3G'!J12</f>
        <v>제9호표 </v>
      </c>
      <c r="B12" s="85" t="str">
        <f>'세부내역서-PGS+ECA3G'!A12</f>
        <v>접지용 절연전선 (38㎟ 이하)</v>
      </c>
      <c r="C12" s="85" t="str">
        <f>'세부내역서-PGS+ECA3G'!B12</f>
        <v>KIV 25 ㎟</v>
      </c>
      <c r="D12" s="93" t="str">
        <f>'세부내역서-PGS+ECA3G'!C12</f>
        <v>m</v>
      </c>
      <c r="E12" s="129" t="str">
        <f>일위대가표!M52</f>
        <v>3월거래가격 778</v>
      </c>
      <c r="F12" s="92">
        <f>일위대가표!F52</f>
        <v>1809</v>
      </c>
      <c r="G12" s="94" t="str">
        <f>일위대가표!M52</f>
        <v>3월거래가격 778</v>
      </c>
      <c r="H12" s="89">
        <f>일위대가표!I54</f>
        <v>1468</v>
      </c>
      <c r="I12" s="92">
        <f t="shared" si="0"/>
        <v>1809</v>
      </c>
      <c r="J12" s="92">
        <f t="shared" si="1"/>
        <v>1468</v>
      </c>
      <c r="K12" s="45"/>
      <c r="L12" s="45"/>
      <c r="M12" s="45"/>
      <c r="N12" s="45"/>
    </row>
    <row r="13" spans="1:14" ht="21.75" customHeight="1">
      <c r="A13" s="92" t="str">
        <f>'세부내역서-PGS+ECA3G'!J13</f>
        <v>제10호표 </v>
      </c>
      <c r="B13" s="85" t="str">
        <f>'세부내역서-PGS+ECA3G'!A13</f>
        <v>접지용 절연전선 (14㎟ 이하)</v>
      </c>
      <c r="C13" s="85" t="str">
        <f>'세부내역서-PGS+ECA3G'!B13</f>
        <v>KIV 10 ㎟</v>
      </c>
      <c r="D13" s="93" t="str">
        <f>'세부내역서-PGS+ECA3G'!C13</f>
        <v>m</v>
      </c>
      <c r="E13" s="129" t="str">
        <f>일위대가표!M57</f>
        <v>3월거래가격 778</v>
      </c>
      <c r="F13" s="92">
        <f>일위대가표!G57</f>
        <v>1160</v>
      </c>
      <c r="G13" s="94" t="str">
        <f>일위대가표!M53</f>
        <v>통신품셈3-4-2</v>
      </c>
      <c r="H13" s="89">
        <f>일위대가표!I58</f>
        <v>1223</v>
      </c>
      <c r="I13" s="92">
        <f>F13</f>
        <v>1160</v>
      </c>
      <c r="J13" s="92">
        <f>H13</f>
        <v>1223</v>
      </c>
      <c r="K13" s="45"/>
      <c r="L13" s="45"/>
      <c r="M13" s="45"/>
      <c r="N13" s="45"/>
    </row>
    <row r="14" spans="1:14" ht="21.75" customHeight="1">
      <c r="A14" s="92" t="str">
        <f>'세부내역서-PGS+ECA3G'!J14</f>
        <v>제11호표 </v>
      </c>
      <c r="B14" s="85" t="str">
        <f>'세부내역서-PGS+ECA3G'!A14</f>
        <v>발열융용접속 자재</v>
      </c>
      <c r="C14" s="85" t="str">
        <f>'세부내역서-PGS+ECA3G'!B14</f>
        <v>제11호표 </v>
      </c>
      <c r="D14" s="93" t="str">
        <f>'세부내역서-PGS+ECA3G'!C14</f>
        <v>식</v>
      </c>
      <c r="E14" s="129" t="str">
        <f>일위대가표!M62</f>
        <v>3월거래가격 877</v>
      </c>
      <c r="F14" s="92">
        <f>일위대가표!G64</f>
        <v>770000</v>
      </c>
      <c r="G14" s="94"/>
      <c r="H14" s="89"/>
      <c r="I14" s="92">
        <f>F14</f>
        <v>770000</v>
      </c>
      <c r="J14" s="92">
        <f>H14</f>
        <v>0</v>
      </c>
      <c r="K14" s="45"/>
      <c r="L14" s="45"/>
      <c r="M14" s="45"/>
      <c r="N14" s="45"/>
    </row>
    <row r="15" spans="1:14" ht="21.75" customHeight="1">
      <c r="A15" s="92" t="str">
        <f>'세부내역서-PGS+ECA3G'!J15</f>
        <v>제12호표 </v>
      </c>
      <c r="B15" s="85" t="str">
        <f>'세부내역서-PGS+ECA3G'!A15</f>
        <v>PGS-R접지봉</v>
      </c>
      <c r="C15" s="85" t="str">
        <f>'세부내역서-PGS+ECA3G'!B15</f>
        <v>5C6M-Φ54㎜/1.78t</v>
      </c>
      <c r="D15" s="93" t="str">
        <f>'세부내역서-PGS+ECA3G'!C15</f>
        <v>Set</v>
      </c>
      <c r="E15" s="130" t="str">
        <f>일위대가표!M66</f>
        <v>3월거래가격 877</v>
      </c>
      <c r="F15" s="92">
        <f>일위대가표!G69</f>
        <v>900000</v>
      </c>
      <c r="G15" s="93" t="str">
        <f>일위대가표!M67</f>
        <v>건설적산 1053</v>
      </c>
      <c r="H15" s="86">
        <f>일위대가표!I69</f>
        <v>49905</v>
      </c>
      <c r="I15" s="92">
        <f t="shared" si="0"/>
        <v>900000</v>
      </c>
      <c r="J15" s="92">
        <f t="shared" si="1"/>
        <v>49905</v>
      </c>
      <c r="K15" s="45"/>
      <c r="L15" s="45"/>
      <c r="M15" s="45"/>
      <c r="N15" s="45"/>
    </row>
    <row r="16" spans="1:14" ht="21.75" customHeight="1">
      <c r="A16" s="92" t="str">
        <f>'세부내역서-PGS+ECA3G'!J16</f>
        <v>제13호표 </v>
      </c>
      <c r="B16" s="85" t="str">
        <f>'세부내역서-PGS+ECA3G'!A16</f>
        <v>보통인부</v>
      </c>
      <c r="C16" s="85" t="str">
        <f>'세부내역서-PGS+ECA3G'!B16</f>
        <v>터파기(0-1M) (M당)</v>
      </c>
      <c r="D16" s="93" t="str">
        <f>'세부내역서-PGS+ECA3G'!C16</f>
        <v>m</v>
      </c>
      <c r="E16" s="129"/>
      <c r="F16" s="92">
        <f>일위대가표!G72</f>
        <v>0</v>
      </c>
      <c r="G16" s="94" t="str">
        <f>일위대가표!M71</f>
        <v>건설적산 94</v>
      </c>
      <c r="H16" s="86">
        <f>일위대가표!L72</f>
        <v>12109.400000000001</v>
      </c>
      <c r="I16" s="92">
        <f t="shared" si="0"/>
        <v>0</v>
      </c>
      <c r="J16" s="92">
        <f t="shared" si="1"/>
        <v>12109.400000000001</v>
      </c>
      <c r="K16" s="45"/>
      <c r="L16" s="45"/>
      <c r="M16" s="45"/>
      <c r="N16" s="45"/>
    </row>
    <row r="17" spans="1:14" ht="21.75" customHeight="1">
      <c r="A17" s="92" t="str">
        <f>'세부내역서-PGS+ECA3G'!J17</f>
        <v>제14호표 </v>
      </c>
      <c r="B17" s="85" t="str">
        <f>'세부내역서-PGS+ECA3G'!A17</f>
        <v>LM-34-38-90M</v>
      </c>
      <c r="C17" s="85" t="str">
        <f>'세부내역서-PGS+ECA3G'!B17</f>
        <v>3Φ4w/380V/400KA/90MJ</v>
      </c>
      <c r="D17" s="93" t="str">
        <f>'세부내역서-PGS+ECA3G'!C17</f>
        <v>Set</v>
      </c>
      <c r="E17" s="129" t="str">
        <f>일위대가표!M74</f>
        <v>3월거래가격 877</v>
      </c>
      <c r="F17" s="92">
        <f>일위대가표!G74</f>
        <v>3500000</v>
      </c>
      <c r="G17" s="94" t="str">
        <f>일위대가표!M75</f>
        <v>건설적산 1055</v>
      </c>
      <c r="H17" s="86">
        <f>일위대가표!I75</f>
        <v>149865</v>
      </c>
      <c r="I17" s="92">
        <f t="shared" si="0"/>
        <v>3500000</v>
      </c>
      <c r="J17" s="92">
        <f t="shared" si="1"/>
        <v>149865</v>
      </c>
      <c r="K17" s="45"/>
      <c r="L17" s="45"/>
      <c r="M17" s="45"/>
      <c r="N17" s="45"/>
    </row>
    <row r="18" spans="1:14" ht="21.75" customHeight="1">
      <c r="A18" s="92" t="str">
        <f>'세부내역서-PGS+ECA3G'!J18</f>
        <v>제15호표 </v>
      </c>
      <c r="B18" s="85" t="str">
        <f>'세부내역서-PGS+ECA3G'!A18</f>
        <v>SM-34-38-90M</v>
      </c>
      <c r="C18" s="85" t="str">
        <f>'세부내역서-PGS+ECA3G'!B18</f>
        <v>3Φ4w/380V/240KA/90MJ</v>
      </c>
      <c r="D18" s="93" t="str">
        <f>'세부내역서-PGS+ECA3G'!C18</f>
        <v>Set</v>
      </c>
      <c r="E18" s="129" t="str">
        <f>일위대가표!M79</f>
        <v>3월거래가격 877</v>
      </c>
      <c r="F18" s="92">
        <f>일위대가표!G79</f>
        <v>2500000</v>
      </c>
      <c r="G18" s="94" t="str">
        <f>일위대가표!M80</f>
        <v>건설적산 1055</v>
      </c>
      <c r="H18" s="86">
        <f>일위대가표!I80</f>
        <v>149865</v>
      </c>
      <c r="I18" s="92">
        <f t="shared" si="0"/>
        <v>2500000</v>
      </c>
      <c r="J18" s="92">
        <f t="shared" si="1"/>
        <v>149865</v>
      </c>
      <c r="K18" s="45"/>
      <c r="L18" s="45"/>
      <c r="M18" s="45"/>
      <c r="N18" s="45"/>
    </row>
    <row r="19" spans="1:14" ht="21.75" customHeight="1">
      <c r="A19" s="92" t="str">
        <f>'세부내역서-PGS+ECA3G'!J19</f>
        <v>제15호표 </v>
      </c>
      <c r="B19" s="85" t="str">
        <f>'세부내역서-PGS+ECA3G'!A19</f>
        <v>SM-12-20-60M</v>
      </c>
      <c r="C19" s="85" t="str">
        <f>'세부내역서-PGS+ECA3G'!B19</f>
        <v>1Φ2w/220V/120KA/60MJ</v>
      </c>
      <c r="D19" s="93" t="str">
        <f>'세부내역서-PGS+ECA3G'!C19</f>
        <v>Set</v>
      </c>
      <c r="E19" s="131" t="str">
        <f>일위대가표!M74</f>
        <v>3월거래가격 877</v>
      </c>
      <c r="F19" s="95">
        <f>일위대가표!G78</f>
        <v>1800000</v>
      </c>
      <c r="G19" s="96" t="str">
        <f>일위대가표!M87</f>
        <v>8월거래가격 893</v>
      </c>
      <c r="H19" s="97">
        <f>일위대가표!I80</f>
        <v>149865</v>
      </c>
      <c r="I19" s="92">
        <f t="shared" si="0"/>
        <v>1800000</v>
      </c>
      <c r="J19" s="92">
        <f t="shared" si="1"/>
        <v>149865</v>
      </c>
      <c r="K19" s="45"/>
      <c r="L19" s="45"/>
      <c r="M19" s="45"/>
      <c r="N19" s="45"/>
    </row>
    <row r="20" spans="1:14" ht="18" customHeight="1">
      <c r="A20" s="92" t="str">
        <f>'세부내역서-PGS+ECA3G'!J20</f>
        <v>제16호표 </v>
      </c>
      <c r="B20" s="85" t="str">
        <f>'세부내역서-PGS+ECA3G'!A20</f>
        <v>650 피뢰침</v>
      </c>
      <c r="C20" s="85" t="str">
        <f>'세부내역서-PGS+ECA3G'!B20</f>
        <v>PAT - 119m(베이스별도)</v>
      </c>
      <c r="D20" s="93" t="str">
        <f>'세부내역서-PGS+ECA3G'!C20</f>
        <v>Set</v>
      </c>
      <c r="E20" s="131" t="str">
        <f>일위대가표!M75</f>
        <v>건설적산 1055</v>
      </c>
      <c r="F20" s="95">
        <f>일위대가표!G79</f>
        <v>2500000</v>
      </c>
      <c r="G20" s="96" t="str">
        <f>일위대가표!M88</f>
        <v>건설적산 1104</v>
      </c>
      <c r="H20" s="97">
        <f>일위대가표!I85</f>
        <v>156526</v>
      </c>
      <c r="I20" s="92">
        <f>F20</f>
        <v>2500000</v>
      </c>
      <c r="J20" s="92">
        <f>H20</f>
        <v>156526</v>
      </c>
      <c r="K20" s="45"/>
      <c r="L20" s="45"/>
      <c r="M20" s="45"/>
      <c r="N20" s="45"/>
    </row>
    <row r="21" spans="1:14" ht="18" customHeight="1">
      <c r="A21" s="92" t="str">
        <f>'세부내역서-PGS+ECA3G'!J21</f>
        <v>제17호표 </v>
      </c>
      <c r="B21" s="85" t="str">
        <f>'세부내역서-PGS+ECA3G'!A21</f>
        <v>PAT-5M Base Pole</v>
      </c>
      <c r="C21" s="85" t="str">
        <f>'세부내역서-PGS+ECA3G'!B21</f>
        <v>피뢰침 폴대</v>
      </c>
      <c r="D21" s="93" t="str">
        <f>'세부내역서-PGS+ECA3G'!C21</f>
        <v>Set</v>
      </c>
      <c r="E21" s="131" t="str">
        <f>일위대가표!M88</f>
        <v>건설적산 1104</v>
      </c>
      <c r="F21" s="95">
        <f>일위대가표!F87</f>
        <v>600000</v>
      </c>
      <c r="G21" s="96" t="str">
        <f>일위대가표!M89</f>
        <v>건설적산 1104</v>
      </c>
      <c r="H21" s="97">
        <f>일위대가표!I89</f>
        <v>117570.7</v>
      </c>
      <c r="I21" s="92">
        <f>F21</f>
        <v>600000</v>
      </c>
      <c r="J21" s="92">
        <f>H21</f>
        <v>117570.7</v>
      </c>
      <c r="K21" s="45"/>
      <c r="L21" s="45"/>
      <c r="M21" s="45"/>
      <c r="N21" s="45"/>
    </row>
    <row r="22" spans="3:14" ht="18" customHeight="1">
      <c r="C22" s="59"/>
      <c r="D22" s="59"/>
      <c r="E22" s="59"/>
      <c r="F22" s="71"/>
      <c r="G22" s="72"/>
      <c r="H22" s="71"/>
      <c r="I22" s="71"/>
      <c r="J22" s="45"/>
      <c r="K22" s="45"/>
      <c r="L22" s="45"/>
      <c r="M22" s="45"/>
      <c r="N22" s="45"/>
    </row>
    <row r="23" spans="3:14" ht="18" customHeight="1">
      <c r="C23" s="59"/>
      <c r="D23" s="59"/>
      <c r="E23" s="59"/>
      <c r="F23" s="71"/>
      <c r="G23" s="72"/>
      <c r="H23" s="71"/>
      <c r="I23" s="71"/>
      <c r="J23" s="45"/>
      <c r="K23" s="45"/>
      <c r="L23" s="45"/>
      <c r="M23" s="45"/>
      <c r="N23" s="45"/>
    </row>
    <row r="24" spans="3:14" ht="18" customHeight="1">
      <c r="C24" s="59"/>
      <c r="D24" s="59"/>
      <c r="E24" s="59"/>
      <c r="F24" s="71"/>
      <c r="G24" s="72"/>
      <c r="H24" s="71"/>
      <c r="I24" s="71"/>
      <c r="J24" s="45"/>
      <c r="K24" s="45"/>
      <c r="L24" s="45"/>
      <c r="M24" s="45"/>
      <c r="N24" s="45"/>
    </row>
    <row r="25" spans="3:14" ht="18" customHeight="1">
      <c r="C25" s="59"/>
      <c r="D25" s="59"/>
      <c r="E25" s="59"/>
      <c r="F25" s="71"/>
      <c r="G25" s="72"/>
      <c r="H25" s="71"/>
      <c r="I25" s="71"/>
      <c r="J25" s="45"/>
      <c r="K25" s="45"/>
      <c r="L25" s="45"/>
      <c r="M25" s="45"/>
      <c r="N25" s="45"/>
    </row>
    <row r="26" spans="3:14" ht="18" customHeight="1">
      <c r="C26" s="59"/>
      <c r="D26" s="59"/>
      <c r="E26" s="59"/>
      <c r="F26" s="71"/>
      <c r="G26" s="72"/>
      <c r="H26" s="71"/>
      <c r="I26" s="71"/>
      <c r="J26" s="45"/>
      <c r="K26" s="45"/>
      <c r="L26" s="45"/>
      <c r="M26" s="45"/>
      <c r="N26" s="45"/>
    </row>
    <row r="27" spans="3:14" ht="18" customHeight="1">
      <c r="C27" s="59"/>
      <c r="D27" s="59"/>
      <c r="E27" s="59"/>
      <c r="F27" s="71"/>
      <c r="G27" s="72"/>
      <c r="H27" s="71"/>
      <c r="I27" s="71"/>
      <c r="J27" s="45"/>
      <c r="K27" s="45"/>
      <c r="L27" s="45"/>
      <c r="M27" s="45"/>
      <c r="N27" s="45"/>
    </row>
    <row r="28" spans="3:14" ht="18" customHeight="1">
      <c r="C28" s="59"/>
      <c r="D28" s="59"/>
      <c r="E28" s="59"/>
      <c r="F28" s="71"/>
      <c r="G28" s="72"/>
      <c r="H28" s="71"/>
      <c r="I28" s="71"/>
      <c r="J28" s="45"/>
      <c r="K28" s="45"/>
      <c r="L28" s="45"/>
      <c r="M28" s="45"/>
      <c r="N28" s="45"/>
    </row>
    <row r="29" spans="3:14" ht="18" customHeight="1">
      <c r="C29" s="59"/>
      <c r="D29" s="59"/>
      <c r="E29" s="59"/>
      <c r="F29" s="71"/>
      <c r="G29" s="72"/>
      <c r="H29" s="71"/>
      <c r="I29" s="71"/>
      <c r="J29" s="45"/>
      <c r="K29" s="45"/>
      <c r="L29" s="45"/>
      <c r="M29" s="45"/>
      <c r="N29" s="45"/>
    </row>
    <row r="30" spans="3:14" ht="18" customHeight="1">
      <c r="C30" s="59"/>
      <c r="D30" s="59"/>
      <c r="E30" s="59"/>
      <c r="F30" s="71"/>
      <c r="G30" s="72"/>
      <c r="H30" s="71"/>
      <c r="I30" s="71"/>
      <c r="J30" s="45"/>
      <c r="K30" s="45"/>
      <c r="L30" s="45"/>
      <c r="M30" s="45"/>
      <c r="N30" s="45"/>
    </row>
    <row r="31" spans="3:14" ht="18" customHeight="1">
      <c r="C31" s="59"/>
      <c r="D31" s="59"/>
      <c r="E31" s="59"/>
      <c r="F31" s="71"/>
      <c r="G31" s="72"/>
      <c r="H31" s="71"/>
      <c r="I31" s="71"/>
      <c r="J31" s="45"/>
      <c r="K31" s="45"/>
      <c r="L31" s="45"/>
      <c r="M31" s="45"/>
      <c r="N31" s="45"/>
    </row>
    <row r="32" spans="3:14" ht="18" customHeight="1">
      <c r="C32" s="59"/>
      <c r="D32" s="59"/>
      <c r="E32" s="59"/>
      <c r="F32" s="71"/>
      <c r="G32" s="72"/>
      <c r="H32" s="71"/>
      <c r="I32" s="71"/>
      <c r="J32" s="45"/>
      <c r="K32" s="45"/>
      <c r="L32" s="45"/>
      <c r="M32" s="45"/>
      <c r="N32" s="45"/>
    </row>
    <row r="33" spans="3:14" ht="15.75" customHeight="1">
      <c r="C33" s="59"/>
      <c r="D33" s="59"/>
      <c r="E33" s="59"/>
      <c r="F33" s="71"/>
      <c r="G33" s="72"/>
      <c r="H33" s="71"/>
      <c r="I33" s="71"/>
      <c r="J33" s="45"/>
      <c r="K33" s="45"/>
      <c r="L33" s="45"/>
      <c r="M33" s="45"/>
      <c r="N33" s="45"/>
    </row>
    <row r="34" spans="3:14" ht="15.75" customHeight="1">
      <c r="C34" s="59"/>
      <c r="D34" s="59"/>
      <c r="E34" s="59"/>
      <c r="F34" s="71"/>
      <c r="G34" s="72"/>
      <c r="H34" s="71"/>
      <c r="I34" s="71"/>
      <c r="J34" s="45"/>
      <c r="K34" s="45"/>
      <c r="L34" s="45"/>
      <c r="M34" s="45"/>
      <c r="N34" s="45"/>
    </row>
    <row r="35" spans="3:14" ht="15.75" customHeight="1">
      <c r="C35" s="59"/>
      <c r="D35" s="59"/>
      <c r="E35" s="59"/>
      <c r="F35" s="71"/>
      <c r="G35" s="72"/>
      <c r="H35" s="71"/>
      <c r="I35" s="71"/>
      <c r="J35" s="45"/>
      <c r="K35" s="45"/>
      <c r="L35" s="45"/>
      <c r="M35" s="45"/>
      <c r="N35" s="45"/>
    </row>
    <row r="36" spans="3:14" ht="15.75" customHeight="1">
      <c r="C36" s="59"/>
      <c r="D36" s="59"/>
      <c r="E36" s="59"/>
      <c r="F36" s="71"/>
      <c r="G36" s="72"/>
      <c r="H36" s="71"/>
      <c r="I36" s="71"/>
      <c r="J36" s="45"/>
      <c r="K36" s="45"/>
      <c r="L36" s="45"/>
      <c r="M36" s="45"/>
      <c r="N36" s="45"/>
    </row>
    <row r="37" spans="3:14" ht="15.75" customHeight="1">
      <c r="C37" s="59"/>
      <c r="D37" s="59"/>
      <c r="E37" s="59"/>
      <c r="F37" s="71"/>
      <c r="G37" s="72"/>
      <c r="H37" s="71"/>
      <c r="I37" s="71"/>
      <c r="J37" s="45"/>
      <c r="K37" s="45"/>
      <c r="L37" s="45"/>
      <c r="M37" s="45"/>
      <c r="N37" s="45"/>
    </row>
    <row r="38" spans="3:14" ht="15.75" customHeight="1">
      <c r="C38" s="59"/>
      <c r="D38" s="59"/>
      <c r="E38" s="59"/>
      <c r="F38" s="71"/>
      <c r="G38" s="72"/>
      <c r="H38" s="71"/>
      <c r="I38" s="71"/>
      <c r="J38" s="45"/>
      <c r="K38" s="45"/>
      <c r="L38" s="45"/>
      <c r="M38" s="45"/>
      <c r="N38" s="45"/>
    </row>
    <row r="39" spans="3:14" ht="15.75" customHeight="1">
      <c r="C39" s="59"/>
      <c r="D39" s="59"/>
      <c r="E39" s="59"/>
      <c r="F39" s="71"/>
      <c r="G39" s="72"/>
      <c r="H39" s="71"/>
      <c r="I39" s="71"/>
      <c r="J39" s="45"/>
      <c r="K39" s="45"/>
      <c r="L39" s="45"/>
      <c r="M39" s="45"/>
      <c r="N39" s="45"/>
    </row>
    <row r="40" spans="3:14" ht="15.75" customHeight="1">
      <c r="C40" s="59"/>
      <c r="D40" s="59"/>
      <c r="E40" s="59"/>
      <c r="F40" s="71"/>
      <c r="G40" s="72"/>
      <c r="H40" s="71"/>
      <c r="I40" s="71"/>
      <c r="J40" s="45"/>
      <c r="K40" s="45"/>
      <c r="L40" s="45"/>
      <c r="M40" s="45"/>
      <c r="N40" s="45"/>
    </row>
    <row r="41" spans="3:14" ht="15.75" customHeight="1">
      <c r="C41" s="59"/>
      <c r="D41" s="59"/>
      <c r="E41" s="59"/>
      <c r="F41" s="71"/>
      <c r="G41" s="72"/>
      <c r="H41" s="71"/>
      <c r="I41" s="71"/>
      <c r="J41" s="45"/>
      <c r="K41" s="45"/>
      <c r="L41" s="45"/>
      <c r="M41" s="45"/>
      <c r="N41" s="45"/>
    </row>
    <row r="42" spans="3:14" ht="15.75" customHeight="1">
      <c r="C42" s="59"/>
      <c r="D42" s="59"/>
      <c r="E42" s="59"/>
      <c r="F42" s="71"/>
      <c r="G42" s="72"/>
      <c r="H42" s="71"/>
      <c r="I42" s="71"/>
      <c r="J42" s="45"/>
      <c r="K42" s="45"/>
      <c r="L42" s="45"/>
      <c r="M42" s="45"/>
      <c r="N42" s="45"/>
    </row>
    <row r="43" spans="3:14" ht="15.75" customHeight="1">
      <c r="C43" s="59"/>
      <c r="D43" s="59"/>
      <c r="E43" s="59"/>
      <c r="F43" s="71"/>
      <c r="G43" s="72"/>
      <c r="H43" s="71"/>
      <c r="I43" s="71"/>
      <c r="J43" s="45"/>
      <c r="K43" s="45"/>
      <c r="L43" s="45"/>
      <c r="M43" s="45"/>
      <c r="N43" s="45"/>
    </row>
    <row r="44" spans="3:14" ht="15.75" customHeight="1">
      <c r="C44" s="59"/>
      <c r="D44" s="59"/>
      <c r="E44" s="59"/>
      <c r="F44" s="71"/>
      <c r="G44" s="72"/>
      <c r="H44" s="71"/>
      <c r="I44" s="71"/>
      <c r="J44" s="45"/>
      <c r="K44" s="45"/>
      <c r="L44" s="45"/>
      <c r="M44" s="45"/>
      <c r="N44" s="45"/>
    </row>
    <row r="45" spans="3:14" ht="15.75" customHeight="1">
      <c r="C45" s="59"/>
      <c r="D45" s="59"/>
      <c r="E45" s="59"/>
      <c r="F45" s="71"/>
      <c r="G45" s="72"/>
      <c r="H45" s="71"/>
      <c r="I45" s="71"/>
      <c r="J45" s="45"/>
      <c r="K45" s="45"/>
      <c r="L45" s="45"/>
      <c r="M45" s="45"/>
      <c r="N45" s="45"/>
    </row>
    <row r="46" spans="3:14" ht="15.75" customHeight="1">
      <c r="C46" s="59"/>
      <c r="D46" s="59"/>
      <c r="E46" s="59"/>
      <c r="F46" s="71"/>
      <c r="G46" s="72"/>
      <c r="H46" s="71"/>
      <c r="I46" s="71"/>
      <c r="J46" s="45"/>
      <c r="K46" s="45"/>
      <c r="L46" s="45"/>
      <c r="M46" s="45"/>
      <c r="N46" s="45"/>
    </row>
    <row r="47" spans="3:14" ht="15.75" customHeight="1">
      <c r="C47" s="59"/>
      <c r="D47" s="59"/>
      <c r="E47" s="59"/>
      <c r="F47" s="71"/>
      <c r="G47" s="72"/>
      <c r="H47" s="71"/>
      <c r="I47" s="71"/>
      <c r="J47" s="45"/>
      <c r="K47" s="45"/>
      <c r="L47" s="45"/>
      <c r="M47" s="45"/>
      <c r="N47" s="45"/>
    </row>
    <row r="48" spans="3:14" ht="15.75" customHeight="1">
      <c r="C48" s="59"/>
      <c r="D48" s="59"/>
      <c r="E48" s="59"/>
      <c r="F48" s="71"/>
      <c r="G48" s="72"/>
      <c r="H48" s="71"/>
      <c r="I48" s="71"/>
      <c r="J48" s="45"/>
      <c r="K48" s="45"/>
      <c r="L48" s="45"/>
      <c r="M48" s="45"/>
      <c r="N48" s="45"/>
    </row>
    <row r="49" spans="3:14" ht="15.75" customHeight="1">
      <c r="C49" s="59"/>
      <c r="D49" s="59"/>
      <c r="E49" s="59"/>
      <c r="F49" s="71"/>
      <c r="G49" s="72"/>
      <c r="H49" s="71"/>
      <c r="I49" s="71"/>
      <c r="J49" s="45"/>
      <c r="K49" s="45"/>
      <c r="L49" s="45"/>
      <c r="M49" s="45"/>
      <c r="N49" s="45"/>
    </row>
    <row r="50" spans="3:14" ht="15.75" customHeight="1">
      <c r="C50" s="59"/>
      <c r="D50" s="59"/>
      <c r="E50" s="59"/>
      <c r="F50" s="71"/>
      <c r="G50" s="72"/>
      <c r="H50" s="71"/>
      <c r="I50" s="71"/>
      <c r="J50" s="45"/>
      <c r="K50" s="45"/>
      <c r="L50" s="45"/>
      <c r="M50" s="45"/>
      <c r="N50" s="45"/>
    </row>
    <row r="51" spans="3:14" ht="15.75" customHeight="1">
      <c r="C51" s="59"/>
      <c r="D51" s="59"/>
      <c r="E51" s="59"/>
      <c r="F51" s="71"/>
      <c r="G51" s="72"/>
      <c r="H51" s="71"/>
      <c r="I51" s="71"/>
      <c r="J51" s="45"/>
      <c r="K51" s="45"/>
      <c r="L51" s="45"/>
      <c r="M51" s="45"/>
      <c r="N51" s="45"/>
    </row>
    <row r="52" spans="3:14" ht="15.75" customHeight="1">
      <c r="C52" s="59"/>
      <c r="D52" s="59"/>
      <c r="E52" s="59"/>
      <c r="F52" s="71"/>
      <c r="G52" s="72"/>
      <c r="H52" s="71"/>
      <c r="I52" s="71"/>
      <c r="J52" s="45"/>
      <c r="K52" s="45"/>
      <c r="L52" s="45"/>
      <c r="M52" s="45"/>
      <c r="N52" s="45"/>
    </row>
    <row r="53" spans="3:14" ht="15.75" customHeight="1">
      <c r="C53" s="59"/>
      <c r="D53" s="59"/>
      <c r="E53" s="59"/>
      <c r="F53" s="71"/>
      <c r="G53" s="72"/>
      <c r="H53" s="71"/>
      <c r="I53" s="71"/>
      <c r="J53" s="45"/>
      <c r="K53" s="45"/>
      <c r="L53" s="45"/>
      <c r="M53" s="45"/>
      <c r="N53" s="45"/>
    </row>
    <row r="54" spans="3:14" ht="15.75" customHeight="1">
      <c r="C54" s="59"/>
      <c r="D54" s="59"/>
      <c r="E54" s="59"/>
      <c r="F54" s="71"/>
      <c r="G54" s="72"/>
      <c r="H54" s="71"/>
      <c r="I54" s="71"/>
      <c r="J54" s="45"/>
      <c r="K54" s="45"/>
      <c r="L54" s="45"/>
      <c r="M54" s="45"/>
      <c r="N54" s="45"/>
    </row>
    <row r="55" spans="3:14" ht="15.75" customHeight="1">
      <c r="C55" s="59"/>
      <c r="D55" s="59"/>
      <c r="E55" s="59"/>
      <c r="F55" s="71"/>
      <c r="G55" s="72"/>
      <c r="H55" s="71"/>
      <c r="I55" s="71"/>
      <c r="J55" s="45"/>
      <c r="K55" s="45"/>
      <c r="L55" s="45"/>
      <c r="M55" s="45"/>
      <c r="N55" s="45"/>
    </row>
    <row r="56" spans="3:14" ht="15.75" customHeight="1">
      <c r="C56" s="59"/>
      <c r="D56" s="59"/>
      <c r="E56" s="59"/>
      <c r="F56" s="71"/>
      <c r="G56" s="72"/>
      <c r="H56" s="71"/>
      <c r="I56" s="71"/>
      <c r="J56" s="45"/>
      <c r="K56" s="45"/>
      <c r="L56" s="45"/>
      <c r="M56" s="45"/>
      <c r="N56" s="45"/>
    </row>
    <row r="57" spans="3:14" ht="15.75" customHeight="1">
      <c r="C57" s="59"/>
      <c r="D57" s="59"/>
      <c r="E57" s="59"/>
      <c r="F57" s="71"/>
      <c r="G57" s="72"/>
      <c r="H57" s="71"/>
      <c r="I57" s="71"/>
      <c r="J57" s="45"/>
      <c r="K57" s="45"/>
      <c r="L57" s="45"/>
      <c r="M57" s="45"/>
      <c r="N57" s="45"/>
    </row>
    <row r="58" spans="3:14" ht="15.75" customHeight="1">
      <c r="C58" s="59"/>
      <c r="D58" s="59"/>
      <c r="E58" s="59"/>
      <c r="F58" s="71"/>
      <c r="G58" s="72"/>
      <c r="H58" s="71"/>
      <c r="I58" s="71"/>
      <c r="J58" s="45"/>
      <c r="K58" s="45"/>
      <c r="L58" s="45"/>
      <c r="M58" s="45"/>
      <c r="N58" s="45"/>
    </row>
    <row r="59" spans="3:14" ht="15.75" customHeight="1">
      <c r="C59" s="59"/>
      <c r="D59" s="59"/>
      <c r="E59" s="59"/>
      <c r="F59" s="71"/>
      <c r="G59" s="72"/>
      <c r="H59" s="71"/>
      <c r="I59" s="71"/>
      <c r="J59" s="45"/>
      <c r="K59" s="45"/>
      <c r="L59" s="45"/>
      <c r="M59" s="45"/>
      <c r="N59" s="45"/>
    </row>
    <row r="60" spans="3:14" ht="15.75" customHeight="1">
      <c r="C60" s="59"/>
      <c r="D60" s="59"/>
      <c r="E60" s="59"/>
      <c r="F60" s="71"/>
      <c r="G60" s="72"/>
      <c r="H60" s="71"/>
      <c r="I60" s="71"/>
      <c r="J60" s="45"/>
      <c r="K60" s="45"/>
      <c r="L60" s="45"/>
      <c r="M60" s="45"/>
      <c r="N60" s="45"/>
    </row>
    <row r="61" spans="3:14" ht="15.75" customHeight="1">
      <c r="C61" s="59"/>
      <c r="D61" s="59"/>
      <c r="E61" s="59"/>
      <c r="F61" s="71"/>
      <c r="G61" s="72"/>
      <c r="H61" s="71"/>
      <c r="I61" s="71"/>
      <c r="J61" s="45"/>
      <c r="K61" s="45"/>
      <c r="L61" s="45"/>
      <c r="M61" s="45"/>
      <c r="N61" s="45"/>
    </row>
    <row r="62" spans="3:14" ht="15.75" customHeight="1">
      <c r="C62" s="59"/>
      <c r="D62" s="59"/>
      <c r="E62" s="59"/>
      <c r="F62" s="71"/>
      <c r="G62" s="72"/>
      <c r="H62" s="71"/>
      <c r="I62" s="71"/>
      <c r="J62" s="45"/>
      <c r="K62" s="45"/>
      <c r="L62" s="45"/>
      <c r="M62" s="45"/>
      <c r="N62" s="45"/>
    </row>
    <row r="63" spans="3:14" ht="15.75" customHeight="1">
      <c r="C63" s="59"/>
      <c r="D63" s="59"/>
      <c r="E63" s="59"/>
      <c r="F63" s="71"/>
      <c r="G63" s="72"/>
      <c r="H63" s="71"/>
      <c r="I63" s="71"/>
      <c r="J63" s="45"/>
      <c r="K63" s="45"/>
      <c r="L63" s="45"/>
      <c r="M63" s="45"/>
      <c r="N63" s="45"/>
    </row>
    <row r="64" spans="3:14" ht="15.75" customHeight="1">
      <c r="C64" s="59"/>
      <c r="D64" s="59"/>
      <c r="E64" s="59"/>
      <c r="F64" s="71"/>
      <c r="G64" s="72"/>
      <c r="H64" s="71"/>
      <c r="I64" s="71"/>
      <c r="J64" s="45"/>
      <c r="K64" s="45"/>
      <c r="L64" s="45"/>
      <c r="M64" s="45"/>
      <c r="N64" s="45"/>
    </row>
    <row r="65" spans="3:14" ht="15.75" customHeight="1">
      <c r="C65" s="59"/>
      <c r="D65" s="59"/>
      <c r="E65" s="59"/>
      <c r="F65" s="71"/>
      <c r="G65" s="72"/>
      <c r="H65" s="71"/>
      <c r="I65" s="71"/>
      <c r="J65" s="45"/>
      <c r="K65" s="45"/>
      <c r="L65" s="45"/>
      <c r="M65" s="45"/>
      <c r="N65" s="45"/>
    </row>
    <row r="66" spans="3:14" ht="15.75" customHeight="1">
      <c r="C66" s="59"/>
      <c r="D66" s="59"/>
      <c r="E66" s="59"/>
      <c r="F66" s="71"/>
      <c r="G66" s="72"/>
      <c r="H66" s="71"/>
      <c r="I66" s="71"/>
      <c r="J66" s="45"/>
      <c r="K66" s="45"/>
      <c r="L66" s="45"/>
      <c r="M66" s="45"/>
      <c r="N66" s="45"/>
    </row>
    <row r="67" spans="3:14" ht="15.75" customHeight="1">
      <c r="C67" s="59"/>
      <c r="D67" s="59"/>
      <c r="E67" s="59"/>
      <c r="F67" s="71"/>
      <c r="G67" s="72"/>
      <c r="H67" s="71"/>
      <c r="I67" s="71"/>
      <c r="J67" s="45"/>
      <c r="K67" s="45"/>
      <c r="L67" s="45"/>
      <c r="M67" s="45"/>
      <c r="N67" s="45"/>
    </row>
    <row r="68" spans="3:14" ht="15.75" customHeight="1">
      <c r="C68" s="59"/>
      <c r="D68" s="59"/>
      <c r="E68" s="59"/>
      <c r="F68" s="71"/>
      <c r="G68" s="72"/>
      <c r="H68" s="71"/>
      <c r="I68" s="71"/>
      <c r="J68" s="45"/>
      <c r="K68" s="45"/>
      <c r="L68" s="45"/>
      <c r="M68" s="45"/>
      <c r="N68" s="45"/>
    </row>
    <row r="69" spans="3:14" ht="15.75" customHeight="1">
      <c r="C69" s="59"/>
      <c r="D69" s="59"/>
      <c r="E69" s="59"/>
      <c r="F69" s="71"/>
      <c r="G69" s="72"/>
      <c r="H69" s="71"/>
      <c r="I69" s="71"/>
      <c r="J69" s="45"/>
      <c r="K69" s="45"/>
      <c r="L69" s="45"/>
      <c r="M69" s="45"/>
      <c r="N69" s="45"/>
    </row>
    <row r="70" spans="3:14" ht="15.75" customHeight="1">
      <c r="C70" s="59"/>
      <c r="D70" s="59"/>
      <c r="E70" s="59"/>
      <c r="F70" s="71"/>
      <c r="G70" s="72"/>
      <c r="H70" s="71"/>
      <c r="I70" s="71"/>
      <c r="J70" s="45"/>
      <c r="K70" s="45"/>
      <c r="L70" s="45"/>
      <c r="M70" s="45"/>
      <c r="N70" s="45"/>
    </row>
    <row r="71" spans="3:14" ht="15.75" customHeight="1">
      <c r="C71" s="59"/>
      <c r="D71" s="59"/>
      <c r="E71" s="59"/>
      <c r="F71" s="71"/>
      <c r="G71" s="72"/>
      <c r="H71" s="71"/>
      <c r="I71" s="71"/>
      <c r="J71" s="45"/>
      <c r="K71" s="45"/>
      <c r="L71" s="45"/>
      <c r="M71" s="45"/>
      <c r="N71" s="45"/>
    </row>
    <row r="72" spans="3:14" ht="15.75" customHeight="1">
      <c r="C72" s="59"/>
      <c r="D72" s="59"/>
      <c r="E72" s="59"/>
      <c r="F72" s="71"/>
      <c r="G72" s="72"/>
      <c r="H72" s="71"/>
      <c r="I72" s="71"/>
      <c r="J72" s="45"/>
      <c r="K72" s="45"/>
      <c r="L72" s="45"/>
      <c r="M72" s="45"/>
      <c r="N72" s="45"/>
    </row>
    <row r="73" spans="3:14" ht="15.75" customHeight="1">
      <c r="C73" s="59"/>
      <c r="D73" s="59"/>
      <c r="E73" s="59"/>
      <c r="F73" s="71"/>
      <c r="G73" s="72"/>
      <c r="H73" s="71"/>
      <c r="I73" s="71"/>
      <c r="J73" s="45"/>
      <c r="K73" s="45"/>
      <c r="L73" s="45"/>
      <c r="M73" s="45"/>
      <c r="N73" s="45"/>
    </row>
    <row r="74" spans="3:14" ht="15.75" customHeight="1">
      <c r="C74" s="59"/>
      <c r="D74" s="59"/>
      <c r="E74" s="59"/>
      <c r="F74" s="71"/>
      <c r="G74" s="72"/>
      <c r="H74" s="71"/>
      <c r="I74" s="71"/>
      <c r="J74" s="45"/>
      <c r="K74" s="45"/>
      <c r="L74" s="45"/>
      <c r="M74" s="45"/>
      <c r="N74" s="45"/>
    </row>
    <row r="75" spans="3:14" ht="15.75" customHeight="1">
      <c r="C75" s="59"/>
      <c r="D75" s="59"/>
      <c r="E75" s="59"/>
      <c r="F75" s="71"/>
      <c r="G75" s="72"/>
      <c r="H75" s="71"/>
      <c r="I75" s="71"/>
      <c r="J75" s="45"/>
      <c r="K75" s="45"/>
      <c r="L75" s="45"/>
      <c r="M75" s="45"/>
      <c r="N75" s="45"/>
    </row>
    <row r="76" spans="3:14" ht="15.75" customHeight="1">
      <c r="C76" s="59"/>
      <c r="D76" s="59"/>
      <c r="E76" s="59"/>
      <c r="F76" s="71"/>
      <c r="G76" s="72"/>
      <c r="H76" s="71"/>
      <c r="I76" s="71"/>
      <c r="J76" s="45"/>
      <c r="K76" s="45"/>
      <c r="L76" s="45"/>
      <c r="M76" s="45"/>
      <c r="N76" s="45"/>
    </row>
    <row r="77" spans="3:14" ht="15.75" customHeight="1">
      <c r="C77" s="59"/>
      <c r="D77" s="59"/>
      <c r="E77" s="59"/>
      <c r="F77" s="71"/>
      <c r="G77" s="72"/>
      <c r="H77" s="71"/>
      <c r="I77" s="71"/>
      <c r="J77" s="45"/>
      <c r="K77" s="45"/>
      <c r="L77" s="45"/>
      <c r="M77" s="45"/>
      <c r="N77" s="45"/>
    </row>
    <row r="78" spans="3:14" ht="15.75" customHeight="1">
      <c r="C78" s="59"/>
      <c r="D78" s="59"/>
      <c r="E78" s="59"/>
      <c r="F78" s="71"/>
      <c r="G78" s="72"/>
      <c r="H78" s="71"/>
      <c r="I78" s="71"/>
      <c r="J78" s="45"/>
      <c r="K78" s="45"/>
      <c r="L78" s="45"/>
      <c r="M78" s="45"/>
      <c r="N78" s="45"/>
    </row>
    <row r="79" spans="3:14" ht="15.75" customHeight="1">
      <c r="C79" s="59"/>
      <c r="D79" s="59"/>
      <c r="E79" s="59"/>
      <c r="F79" s="71"/>
      <c r="G79" s="72"/>
      <c r="H79" s="71"/>
      <c r="I79" s="71"/>
      <c r="J79" s="45"/>
      <c r="K79" s="45"/>
      <c r="L79" s="45"/>
      <c r="M79" s="45"/>
      <c r="N79" s="45"/>
    </row>
    <row r="80" spans="3:14" ht="15.75" customHeight="1">
      <c r="C80" s="59"/>
      <c r="D80" s="59"/>
      <c r="E80" s="59"/>
      <c r="F80" s="71"/>
      <c r="G80" s="72"/>
      <c r="H80" s="71"/>
      <c r="I80" s="71"/>
      <c r="J80" s="45"/>
      <c r="K80" s="45"/>
      <c r="L80" s="45"/>
      <c r="M80" s="45"/>
      <c r="N80" s="45"/>
    </row>
    <row r="81" spans="3:14" ht="15.75" customHeight="1">
      <c r="C81" s="59"/>
      <c r="D81" s="59"/>
      <c r="E81" s="59"/>
      <c r="F81" s="71"/>
      <c r="G81" s="72"/>
      <c r="H81" s="71"/>
      <c r="I81" s="71"/>
      <c r="J81" s="45"/>
      <c r="K81" s="45"/>
      <c r="L81" s="45"/>
      <c r="M81" s="45"/>
      <c r="N81" s="45"/>
    </row>
    <row r="82" spans="3:14" ht="15.75" customHeight="1">
      <c r="C82" s="59"/>
      <c r="D82" s="59"/>
      <c r="E82" s="59"/>
      <c r="F82" s="71"/>
      <c r="G82" s="72"/>
      <c r="H82" s="71"/>
      <c r="I82" s="71"/>
      <c r="J82" s="45"/>
      <c r="K82" s="45"/>
      <c r="L82" s="45"/>
      <c r="M82" s="45"/>
      <c r="N82" s="45"/>
    </row>
    <row r="83" spans="3:14" ht="15.75" customHeight="1">
      <c r="C83" s="59"/>
      <c r="D83" s="59"/>
      <c r="E83" s="59"/>
      <c r="F83" s="71"/>
      <c r="G83" s="72"/>
      <c r="H83" s="71"/>
      <c r="I83" s="71"/>
      <c r="J83" s="45"/>
      <c r="K83" s="45"/>
      <c r="L83" s="45"/>
      <c r="M83" s="45"/>
      <c r="N83" s="45"/>
    </row>
    <row r="84" spans="3:14" ht="15.75" customHeight="1">
      <c r="C84" s="59"/>
      <c r="D84" s="59"/>
      <c r="E84" s="59"/>
      <c r="F84" s="71"/>
      <c r="G84" s="72"/>
      <c r="H84" s="71"/>
      <c r="I84" s="71"/>
      <c r="J84" s="45"/>
      <c r="K84" s="45"/>
      <c r="L84" s="45"/>
      <c r="M84" s="45"/>
      <c r="N84" s="45"/>
    </row>
    <row r="85" spans="3:14" ht="15.75" customHeight="1">
      <c r="C85" s="59"/>
      <c r="D85" s="59"/>
      <c r="E85" s="59"/>
      <c r="F85" s="71"/>
      <c r="G85" s="72"/>
      <c r="H85" s="71"/>
      <c r="I85" s="71"/>
      <c r="J85" s="45"/>
      <c r="K85" s="45"/>
      <c r="L85" s="45"/>
      <c r="M85" s="45"/>
      <c r="N85" s="45"/>
    </row>
    <row r="86" spans="3:14" ht="15.75" customHeight="1">
      <c r="C86" s="59"/>
      <c r="D86" s="59"/>
      <c r="E86" s="59"/>
      <c r="F86" s="71"/>
      <c r="G86" s="72"/>
      <c r="H86" s="71"/>
      <c r="I86" s="71"/>
      <c r="J86" s="45"/>
      <c r="K86" s="45"/>
      <c r="L86" s="45"/>
      <c r="M86" s="45"/>
      <c r="N86" s="45"/>
    </row>
    <row r="87" spans="3:14" ht="15.75" customHeight="1">
      <c r="C87" s="59"/>
      <c r="D87" s="59"/>
      <c r="E87" s="59"/>
      <c r="F87" s="71"/>
      <c r="G87" s="72"/>
      <c r="H87" s="71"/>
      <c r="I87" s="71"/>
      <c r="J87" s="45"/>
      <c r="K87" s="45"/>
      <c r="L87" s="45"/>
      <c r="M87" s="45"/>
      <c r="N87" s="45"/>
    </row>
    <row r="88" spans="3:14" ht="15.75" customHeight="1">
      <c r="C88" s="59"/>
      <c r="D88" s="59"/>
      <c r="E88" s="59"/>
      <c r="F88" s="71"/>
      <c r="G88" s="72"/>
      <c r="H88" s="71"/>
      <c r="I88" s="71"/>
      <c r="J88" s="45"/>
      <c r="K88" s="45"/>
      <c r="L88" s="45"/>
      <c r="M88" s="45"/>
      <c r="N88" s="45"/>
    </row>
    <row r="89" spans="3:14" ht="15.75" customHeight="1">
      <c r="C89" s="59"/>
      <c r="D89" s="59"/>
      <c r="E89" s="59"/>
      <c r="F89" s="71"/>
      <c r="G89" s="72"/>
      <c r="H89" s="71"/>
      <c r="I89" s="71"/>
      <c r="J89" s="45"/>
      <c r="K89" s="45"/>
      <c r="L89" s="45"/>
      <c r="M89" s="45"/>
      <c r="N89" s="45"/>
    </row>
    <row r="90" spans="3:14" ht="15.75" customHeight="1">
      <c r="C90" s="59"/>
      <c r="D90" s="59"/>
      <c r="E90" s="59"/>
      <c r="F90" s="71"/>
      <c r="G90" s="72"/>
      <c r="H90" s="71"/>
      <c r="I90" s="71"/>
      <c r="J90" s="45"/>
      <c r="K90" s="45"/>
      <c r="L90" s="45"/>
      <c r="M90" s="45"/>
      <c r="N90" s="45"/>
    </row>
    <row r="91" spans="3:14" ht="15.75" customHeight="1">
      <c r="C91" s="59"/>
      <c r="D91" s="59"/>
      <c r="E91" s="59"/>
      <c r="F91" s="71"/>
      <c r="G91" s="72"/>
      <c r="H91" s="71"/>
      <c r="I91" s="71"/>
      <c r="J91" s="45"/>
      <c r="K91" s="45"/>
      <c r="L91" s="45"/>
      <c r="M91" s="45"/>
      <c r="N91" s="45"/>
    </row>
    <row r="92" spans="3:14" ht="15.75" customHeight="1">
      <c r="C92" s="59"/>
      <c r="D92" s="59"/>
      <c r="E92" s="59"/>
      <c r="F92" s="71"/>
      <c r="G92" s="72"/>
      <c r="H92" s="71"/>
      <c r="I92" s="71"/>
      <c r="J92" s="45"/>
      <c r="K92" s="45"/>
      <c r="L92" s="45"/>
      <c r="M92" s="45"/>
      <c r="N92" s="45"/>
    </row>
    <row r="93" spans="3:14" ht="15.75" customHeight="1">
      <c r="C93" s="59"/>
      <c r="D93" s="59"/>
      <c r="E93" s="59"/>
      <c r="F93" s="71"/>
      <c r="G93" s="72"/>
      <c r="H93" s="71"/>
      <c r="I93" s="71"/>
      <c r="J93" s="45"/>
      <c r="K93" s="45"/>
      <c r="L93" s="45"/>
      <c r="M93" s="45"/>
      <c r="N93" s="45"/>
    </row>
    <row r="94" spans="3:14" ht="15.75" customHeight="1">
      <c r="C94" s="59"/>
      <c r="D94" s="59"/>
      <c r="E94" s="59"/>
      <c r="F94" s="71"/>
      <c r="G94" s="72"/>
      <c r="H94" s="71"/>
      <c r="I94" s="71"/>
      <c r="J94" s="45"/>
      <c r="K94" s="45"/>
      <c r="L94" s="45"/>
      <c r="M94" s="45"/>
      <c r="N94" s="45"/>
    </row>
    <row r="95" spans="3:14" ht="15.75" customHeight="1">
      <c r="C95" s="59"/>
      <c r="D95" s="59"/>
      <c r="E95" s="59"/>
      <c r="F95" s="71"/>
      <c r="G95" s="72"/>
      <c r="H95" s="71"/>
      <c r="I95" s="71"/>
      <c r="J95" s="45"/>
      <c r="K95" s="45"/>
      <c r="L95" s="45"/>
      <c r="M95" s="45"/>
      <c r="N95" s="45"/>
    </row>
    <row r="96" spans="3:14" ht="15.75" customHeight="1">
      <c r="C96" s="59"/>
      <c r="D96" s="59"/>
      <c r="E96" s="59"/>
      <c r="F96" s="71"/>
      <c r="G96" s="72"/>
      <c r="H96" s="71"/>
      <c r="I96" s="71"/>
      <c r="J96" s="45"/>
      <c r="K96" s="45"/>
      <c r="L96" s="45"/>
      <c r="M96" s="45"/>
      <c r="N96" s="45"/>
    </row>
    <row r="97" spans="3:14" ht="15.75" customHeight="1">
      <c r="C97" s="59"/>
      <c r="D97" s="59"/>
      <c r="E97" s="59"/>
      <c r="F97" s="71"/>
      <c r="G97" s="72"/>
      <c r="H97" s="71"/>
      <c r="I97" s="71"/>
      <c r="J97" s="45"/>
      <c r="K97" s="45"/>
      <c r="L97" s="45"/>
      <c r="M97" s="45"/>
      <c r="N97" s="45"/>
    </row>
    <row r="98" spans="3:14" ht="15.75" customHeight="1">
      <c r="C98" s="59"/>
      <c r="D98" s="59"/>
      <c r="E98" s="59"/>
      <c r="F98" s="71"/>
      <c r="G98" s="72"/>
      <c r="H98" s="71"/>
      <c r="I98" s="71"/>
      <c r="J98" s="45"/>
      <c r="K98" s="45"/>
      <c r="L98" s="45"/>
      <c r="M98" s="45"/>
      <c r="N98" s="45"/>
    </row>
    <row r="99" spans="3:14" ht="15.75" customHeight="1">
      <c r="C99" s="59"/>
      <c r="D99" s="59"/>
      <c r="E99" s="59"/>
      <c r="F99" s="71"/>
      <c r="G99" s="72"/>
      <c r="H99" s="71"/>
      <c r="I99" s="71"/>
      <c r="J99" s="45"/>
      <c r="K99" s="45"/>
      <c r="L99" s="45"/>
      <c r="M99" s="45"/>
      <c r="N99" s="45"/>
    </row>
    <row r="100" spans="3:14" ht="15.75" customHeight="1">
      <c r="C100" s="59"/>
      <c r="D100" s="59"/>
      <c r="E100" s="59"/>
      <c r="F100" s="71"/>
      <c r="G100" s="72"/>
      <c r="H100" s="71"/>
      <c r="I100" s="71"/>
      <c r="J100" s="45"/>
      <c r="K100" s="45"/>
      <c r="L100" s="45"/>
      <c r="M100" s="45"/>
      <c r="N100" s="45"/>
    </row>
    <row r="101" spans="3:14" ht="15.75" customHeight="1">
      <c r="C101" s="59"/>
      <c r="D101" s="59"/>
      <c r="E101" s="59"/>
      <c r="F101" s="71"/>
      <c r="G101" s="72"/>
      <c r="H101" s="71"/>
      <c r="I101" s="71"/>
      <c r="J101" s="45"/>
      <c r="K101" s="45"/>
      <c r="L101" s="45"/>
      <c r="M101" s="45"/>
      <c r="N101" s="45"/>
    </row>
    <row r="102" spans="3:14" ht="15.75" customHeight="1">
      <c r="C102" s="59"/>
      <c r="D102" s="59"/>
      <c r="E102" s="59"/>
      <c r="F102" s="71"/>
      <c r="G102" s="72"/>
      <c r="H102" s="71"/>
      <c r="I102" s="71"/>
      <c r="J102" s="45"/>
      <c r="K102" s="45"/>
      <c r="L102" s="45"/>
      <c r="M102" s="45"/>
      <c r="N102" s="45"/>
    </row>
    <row r="103" spans="3:14" ht="15.75" customHeight="1">
      <c r="C103" s="59"/>
      <c r="D103" s="59"/>
      <c r="E103" s="59"/>
      <c r="F103" s="71"/>
      <c r="G103" s="72"/>
      <c r="H103" s="71"/>
      <c r="I103" s="71"/>
      <c r="J103" s="45"/>
      <c r="K103" s="45"/>
      <c r="L103" s="45"/>
      <c r="M103" s="45"/>
      <c r="N103" s="45"/>
    </row>
    <row r="104" spans="3:14" ht="15.75" customHeight="1">
      <c r="C104" s="59"/>
      <c r="D104" s="59"/>
      <c r="E104" s="59"/>
      <c r="F104" s="71"/>
      <c r="G104" s="72"/>
      <c r="H104" s="71"/>
      <c r="I104" s="71"/>
      <c r="J104" s="45"/>
      <c r="K104" s="45"/>
      <c r="L104" s="45"/>
      <c r="M104" s="45"/>
      <c r="N104" s="45"/>
    </row>
    <row r="105" spans="3:14" ht="15.75" customHeight="1">
      <c r="C105" s="59"/>
      <c r="D105" s="59"/>
      <c r="E105" s="59"/>
      <c r="F105" s="71"/>
      <c r="G105" s="72"/>
      <c r="H105" s="71"/>
      <c r="I105" s="71"/>
      <c r="J105" s="45"/>
      <c r="K105" s="45"/>
      <c r="L105" s="45"/>
      <c r="M105" s="45"/>
      <c r="N105" s="45"/>
    </row>
    <row r="106" spans="3:14" ht="15.75" customHeight="1">
      <c r="C106" s="59"/>
      <c r="D106" s="59"/>
      <c r="E106" s="59"/>
      <c r="F106" s="71"/>
      <c r="G106" s="72"/>
      <c r="H106" s="71"/>
      <c r="I106" s="71"/>
      <c r="J106" s="45"/>
      <c r="K106" s="45"/>
      <c r="L106" s="45"/>
      <c r="M106" s="45"/>
      <c r="N106" s="45"/>
    </row>
    <row r="107" spans="3:14" ht="15.75" customHeight="1">
      <c r="C107" s="59"/>
      <c r="D107" s="59"/>
      <c r="E107" s="59"/>
      <c r="F107" s="71"/>
      <c r="G107" s="72"/>
      <c r="H107" s="71"/>
      <c r="I107" s="71"/>
      <c r="J107" s="45"/>
      <c r="K107" s="45"/>
      <c r="L107" s="45"/>
      <c r="M107" s="45"/>
      <c r="N107" s="45"/>
    </row>
    <row r="108" spans="3:14" ht="15.75" customHeight="1">
      <c r="C108" s="59"/>
      <c r="D108" s="59"/>
      <c r="E108" s="59"/>
      <c r="F108" s="71"/>
      <c r="G108" s="72"/>
      <c r="H108" s="71"/>
      <c r="I108" s="71"/>
      <c r="J108" s="45"/>
      <c r="K108" s="45"/>
      <c r="L108" s="45"/>
      <c r="M108" s="45"/>
      <c r="N108" s="45"/>
    </row>
    <row r="109" spans="3:14" ht="15.75" customHeight="1">
      <c r="C109" s="59"/>
      <c r="D109" s="59"/>
      <c r="E109" s="59"/>
      <c r="F109" s="71"/>
      <c r="G109" s="72"/>
      <c r="H109" s="71"/>
      <c r="I109" s="71"/>
      <c r="J109" s="45"/>
      <c r="K109" s="45"/>
      <c r="L109" s="45"/>
      <c r="M109" s="45"/>
      <c r="N109" s="45"/>
    </row>
    <row r="110" spans="3:14" ht="15.75" customHeight="1">
      <c r="C110" s="59"/>
      <c r="D110" s="59"/>
      <c r="E110" s="59"/>
      <c r="F110" s="71"/>
      <c r="G110" s="72"/>
      <c r="H110" s="71"/>
      <c r="I110" s="71"/>
      <c r="J110" s="45"/>
      <c r="K110" s="45"/>
      <c r="L110" s="45"/>
      <c r="M110" s="45"/>
      <c r="N110" s="45"/>
    </row>
    <row r="111" spans="3:14" ht="15.75" customHeight="1">
      <c r="C111" s="59"/>
      <c r="D111" s="59"/>
      <c r="E111" s="59"/>
      <c r="F111" s="71"/>
      <c r="G111" s="72"/>
      <c r="H111" s="71"/>
      <c r="I111" s="71"/>
      <c r="J111" s="45"/>
      <c r="K111" s="45"/>
      <c r="L111" s="45"/>
      <c r="M111" s="45"/>
      <c r="N111" s="45"/>
    </row>
    <row r="112" spans="3:14" ht="15.75" customHeight="1">
      <c r="C112" s="59"/>
      <c r="D112" s="59"/>
      <c r="E112" s="59"/>
      <c r="F112" s="71"/>
      <c r="G112" s="72"/>
      <c r="H112" s="71"/>
      <c r="I112" s="71"/>
      <c r="J112" s="45"/>
      <c r="K112" s="45"/>
      <c r="L112" s="45"/>
      <c r="M112" s="45"/>
      <c r="N112" s="45"/>
    </row>
    <row r="113" spans="3:14" ht="15.75" customHeight="1">
      <c r="C113" s="59"/>
      <c r="D113" s="59"/>
      <c r="E113" s="59"/>
      <c r="F113" s="71"/>
      <c r="G113" s="72"/>
      <c r="H113" s="71"/>
      <c r="I113" s="71"/>
      <c r="J113" s="45"/>
      <c r="K113" s="45"/>
      <c r="L113" s="45"/>
      <c r="M113" s="45"/>
      <c r="N113" s="45"/>
    </row>
    <row r="114" spans="3:14" ht="15.75" customHeight="1">
      <c r="C114" s="59"/>
      <c r="D114" s="59"/>
      <c r="E114" s="59"/>
      <c r="F114" s="71"/>
      <c r="G114" s="72"/>
      <c r="H114" s="71"/>
      <c r="I114" s="71"/>
      <c r="J114" s="45"/>
      <c r="K114" s="45"/>
      <c r="L114" s="45"/>
      <c r="M114" s="45"/>
      <c r="N114" s="45"/>
    </row>
    <row r="115" spans="3:14" ht="15.75" customHeight="1">
      <c r="C115" s="59"/>
      <c r="D115" s="59"/>
      <c r="E115" s="59"/>
      <c r="F115" s="71"/>
      <c r="G115" s="72"/>
      <c r="H115" s="71"/>
      <c r="I115" s="71"/>
      <c r="J115" s="45"/>
      <c r="K115" s="45"/>
      <c r="L115" s="45"/>
      <c r="M115" s="45"/>
      <c r="N115" s="45"/>
    </row>
    <row r="116" spans="3:14" ht="15.75" customHeight="1">
      <c r="C116" s="59"/>
      <c r="D116" s="59"/>
      <c r="E116" s="59"/>
      <c r="F116" s="71"/>
      <c r="G116" s="72"/>
      <c r="H116" s="71"/>
      <c r="I116" s="71"/>
      <c r="J116" s="45"/>
      <c r="K116" s="45"/>
      <c r="L116" s="45"/>
      <c r="M116" s="45"/>
      <c r="N116" s="45"/>
    </row>
    <row r="117" spans="3:14" ht="15.75" customHeight="1">
      <c r="C117" s="59"/>
      <c r="D117" s="59"/>
      <c r="E117" s="59"/>
      <c r="F117" s="71"/>
      <c r="G117" s="72"/>
      <c r="H117" s="71"/>
      <c r="I117" s="71"/>
      <c r="J117" s="45"/>
      <c r="K117" s="45"/>
      <c r="L117" s="45"/>
      <c r="M117" s="45"/>
      <c r="N117" s="45"/>
    </row>
    <row r="118" spans="3:14" ht="15.75" customHeight="1">
      <c r="C118" s="59"/>
      <c r="D118" s="59"/>
      <c r="E118" s="59"/>
      <c r="F118" s="71"/>
      <c r="G118" s="72"/>
      <c r="H118" s="71"/>
      <c r="I118" s="71"/>
      <c r="J118" s="45"/>
      <c r="K118" s="45"/>
      <c r="L118" s="45"/>
      <c r="M118" s="45"/>
      <c r="N118" s="45"/>
    </row>
    <row r="119" spans="3:14" ht="15.75" customHeight="1">
      <c r="C119" s="59"/>
      <c r="D119" s="59"/>
      <c r="E119" s="59"/>
      <c r="F119" s="71"/>
      <c r="G119" s="72"/>
      <c r="H119" s="71"/>
      <c r="I119" s="71"/>
      <c r="J119" s="45"/>
      <c r="K119" s="45"/>
      <c r="L119" s="45"/>
      <c r="M119" s="45"/>
      <c r="N119" s="45"/>
    </row>
    <row r="120" spans="3:14" ht="15.75" customHeight="1">
      <c r="C120" s="59"/>
      <c r="D120" s="59"/>
      <c r="E120" s="59"/>
      <c r="F120" s="71"/>
      <c r="G120" s="72"/>
      <c r="H120" s="71"/>
      <c r="I120" s="71"/>
      <c r="J120" s="45"/>
      <c r="K120" s="45"/>
      <c r="L120" s="45"/>
      <c r="M120" s="45"/>
      <c r="N120" s="45"/>
    </row>
    <row r="121" spans="3:14" ht="15.75" customHeight="1">
      <c r="C121" s="59"/>
      <c r="D121" s="59"/>
      <c r="E121" s="59"/>
      <c r="F121" s="71"/>
      <c r="G121" s="72"/>
      <c r="H121" s="71"/>
      <c r="I121" s="71"/>
      <c r="J121" s="45"/>
      <c r="K121" s="45"/>
      <c r="L121" s="45"/>
      <c r="M121" s="45"/>
      <c r="N121" s="45"/>
    </row>
    <row r="122" spans="3:14" ht="15.75" customHeight="1">
      <c r="C122" s="59"/>
      <c r="D122" s="59"/>
      <c r="E122" s="59"/>
      <c r="F122" s="71"/>
      <c r="G122" s="72"/>
      <c r="H122" s="71"/>
      <c r="I122" s="71"/>
      <c r="J122" s="45"/>
      <c r="K122" s="45"/>
      <c r="L122" s="45"/>
      <c r="M122" s="45"/>
      <c r="N122" s="45"/>
    </row>
    <row r="123" spans="3:14" ht="15.75" customHeight="1">
      <c r="C123" s="59"/>
      <c r="D123" s="59"/>
      <c r="E123" s="59"/>
      <c r="F123" s="71"/>
      <c r="G123" s="72"/>
      <c r="H123" s="71"/>
      <c r="I123" s="71"/>
      <c r="J123" s="45"/>
      <c r="K123" s="45"/>
      <c r="L123" s="45"/>
      <c r="M123" s="45"/>
      <c r="N123" s="45"/>
    </row>
    <row r="124" spans="3:14" ht="15.75" customHeight="1">
      <c r="C124" s="59"/>
      <c r="D124" s="59"/>
      <c r="E124" s="59"/>
      <c r="F124" s="71"/>
      <c r="G124" s="72"/>
      <c r="H124" s="71"/>
      <c r="I124" s="71"/>
      <c r="J124" s="45"/>
      <c r="K124" s="45"/>
      <c r="L124" s="45"/>
      <c r="M124" s="45"/>
      <c r="N124" s="45"/>
    </row>
    <row r="125" spans="3:14" ht="15.75" customHeight="1">
      <c r="C125" s="59"/>
      <c r="D125" s="59"/>
      <c r="E125" s="59"/>
      <c r="F125" s="71"/>
      <c r="G125" s="72"/>
      <c r="H125" s="71"/>
      <c r="I125" s="71"/>
      <c r="J125" s="45"/>
      <c r="K125" s="45"/>
      <c r="L125" s="45"/>
      <c r="M125" s="45"/>
      <c r="N125" s="45"/>
    </row>
    <row r="126" spans="3:14" ht="15.75" customHeight="1">
      <c r="C126" s="59"/>
      <c r="D126" s="59"/>
      <c r="E126" s="59"/>
      <c r="F126" s="71"/>
      <c r="G126" s="72"/>
      <c r="H126" s="71"/>
      <c r="I126" s="71"/>
      <c r="J126" s="45"/>
      <c r="K126" s="45"/>
      <c r="L126" s="45"/>
      <c r="M126" s="45"/>
      <c r="N126" s="45"/>
    </row>
    <row r="127" spans="3:14" ht="15.75" customHeight="1">
      <c r="C127" s="59"/>
      <c r="D127" s="59"/>
      <c r="E127" s="59"/>
      <c r="F127" s="71"/>
      <c r="G127" s="72"/>
      <c r="H127" s="71"/>
      <c r="I127" s="71"/>
      <c r="J127" s="45"/>
      <c r="K127" s="45"/>
      <c r="L127" s="45"/>
      <c r="M127" s="45"/>
      <c r="N127" s="45"/>
    </row>
    <row r="128" spans="3:14" ht="15.75" customHeight="1">
      <c r="C128" s="59"/>
      <c r="D128" s="59"/>
      <c r="E128" s="59"/>
      <c r="F128" s="71"/>
      <c r="G128" s="72"/>
      <c r="H128" s="71"/>
      <c r="I128" s="71"/>
      <c r="J128" s="45"/>
      <c r="K128" s="45"/>
      <c r="L128" s="45"/>
      <c r="M128" s="45"/>
      <c r="N128" s="45"/>
    </row>
    <row r="129" spans="3:14" ht="15.75" customHeight="1">
      <c r="C129" s="59"/>
      <c r="D129" s="59"/>
      <c r="E129" s="59"/>
      <c r="F129" s="71"/>
      <c r="G129" s="72"/>
      <c r="H129" s="71"/>
      <c r="I129" s="71"/>
      <c r="J129" s="45"/>
      <c r="K129" s="45"/>
      <c r="L129" s="45"/>
      <c r="M129" s="45"/>
      <c r="N129" s="45"/>
    </row>
    <row r="130" spans="3:14" ht="15.75" customHeight="1">
      <c r="C130" s="59"/>
      <c r="D130" s="59"/>
      <c r="E130" s="59"/>
      <c r="F130" s="71"/>
      <c r="G130" s="72"/>
      <c r="H130" s="71"/>
      <c r="I130" s="71"/>
      <c r="J130" s="45"/>
      <c r="K130" s="45"/>
      <c r="L130" s="45"/>
      <c r="M130" s="45"/>
      <c r="N130" s="45"/>
    </row>
    <row r="131" spans="3:14" ht="15.75" customHeight="1">
      <c r="C131" s="59"/>
      <c r="D131" s="59"/>
      <c r="E131" s="59"/>
      <c r="F131" s="71"/>
      <c r="G131" s="72"/>
      <c r="H131" s="71"/>
      <c r="I131" s="71"/>
      <c r="J131" s="45"/>
      <c r="K131" s="45"/>
      <c r="L131" s="45"/>
      <c r="M131" s="45"/>
      <c r="N131" s="45"/>
    </row>
    <row r="132" spans="3:14" ht="15.75" customHeight="1">
      <c r="C132" s="59"/>
      <c r="D132" s="59"/>
      <c r="E132" s="59"/>
      <c r="F132" s="71"/>
      <c r="G132" s="72"/>
      <c r="H132" s="71"/>
      <c r="I132" s="71"/>
      <c r="J132" s="45"/>
      <c r="K132" s="45"/>
      <c r="L132" s="45"/>
      <c r="M132" s="45"/>
      <c r="N132" s="45"/>
    </row>
    <row r="133" spans="3:14" ht="15.75" customHeight="1">
      <c r="C133" s="59"/>
      <c r="D133" s="59"/>
      <c r="E133" s="59"/>
      <c r="F133" s="71"/>
      <c r="G133" s="72"/>
      <c r="H133" s="71"/>
      <c r="I133" s="71"/>
      <c r="J133" s="45"/>
      <c r="K133" s="45"/>
      <c r="L133" s="45"/>
      <c r="M133" s="45"/>
      <c r="N133" s="45"/>
    </row>
    <row r="134" spans="3:14" ht="15.75" customHeight="1">
      <c r="C134" s="59"/>
      <c r="D134" s="59"/>
      <c r="E134" s="59"/>
      <c r="F134" s="71"/>
      <c r="G134" s="72"/>
      <c r="H134" s="71"/>
      <c r="I134" s="71"/>
      <c r="J134" s="45"/>
      <c r="K134" s="45"/>
      <c r="L134" s="45"/>
      <c r="M134" s="45"/>
      <c r="N134" s="45"/>
    </row>
    <row r="135" spans="3:14" ht="15.75" customHeight="1">
      <c r="C135" s="59"/>
      <c r="D135" s="59"/>
      <c r="E135" s="59"/>
      <c r="F135" s="71"/>
      <c r="G135" s="72"/>
      <c r="H135" s="71"/>
      <c r="I135" s="71"/>
      <c r="J135" s="45"/>
      <c r="K135" s="45"/>
      <c r="L135" s="45"/>
      <c r="M135" s="45"/>
      <c r="N135" s="45"/>
    </row>
    <row r="136" spans="3:14" ht="15.75" customHeight="1">
      <c r="C136" s="59"/>
      <c r="D136" s="59"/>
      <c r="E136" s="59"/>
      <c r="F136" s="71"/>
      <c r="G136" s="72"/>
      <c r="H136" s="71"/>
      <c r="I136" s="71"/>
      <c r="J136" s="45"/>
      <c r="K136" s="45"/>
      <c r="L136" s="45"/>
      <c r="M136" s="45"/>
      <c r="N136" s="45"/>
    </row>
    <row r="137" spans="3:14" ht="15.75" customHeight="1">
      <c r="C137" s="59"/>
      <c r="D137" s="59"/>
      <c r="E137" s="59"/>
      <c r="F137" s="71"/>
      <c r="G137" s="72"/>
      <c r="H137" s="71"/>
      <c r="I137" s="71"/>
      <c r="J137" s="45"/>
      <c r="K137" s="45"/>
      <c r="L137" s="45"/>
      <c r="M137" s="45"/>
      <c r="N137" s="45"/>
    </row>
    <row r="138" spans="3:14" ht="15.75" customHeight="1">
      <c r="C138" s="59"/>
      <c r="D138" s="59"/>
      <c r="E138" s="59"/>
      <c r="F138" s="71"/>
      <c r="G138" s="72"/>
      <c r="H138" s="71"/>
      <c r="I138" s="71"/>
      <c r="J138" s="45"/>
      <c r="K138" s="45"/>
      <c r="L138" s="45"/>
      <c r="M138" s="45"/>
      <c r="N138" s="45"/>
    </row>
    <row r="139" spans="3:14" ht="15.75" customHeight="1">
      <c r="C139" s="59"/>
      <c r="D139" s="59"/>
      <c r="E139" s="59"/>
      <c r="F139" s="71"/>
      <c r="G139" s="72"/>
      <c r="H139" s="71"/>
      <c r="I139" s="71"/>
      <c r="J139" s="45"/>
      <c r="K139" s="45"/>
      <c r="L139" s="45"/>
      <c r="M139" s="45"/>
      <c r="N139" s="45"/>
    </row>
    <row r="140" spans="3:14" ht="15.75" customHeight="1">
      <c r="C140" s="59"/>
      <c r="D140" s="59"/>
      <c r="E140" s="59"/>
      <c r="F140" s="71"/>
      <c r="G140" s="72"/>
      <c r="H140" s="71"/>
      <c r="I140" s="71"/>
      <c r="J140" s="45"/>
      <c r="K140" s="45"/>
      <c r="L140" s="45"/>
      <c r="M140" s="45"/>
      <c r="N140" s="45"/>
    </row>
    <row r="141" spans="3:14" ht="15.75" customHeight="1">
      <c r="C141" s="59"/>
      <c r="D141" s="59"/>
      <c r="E141" s="59"/>
      <c r="F141" s="71"/>
      <c r="G141" s="72"/>
      <c r="H141" s="71"/>
      <c r="I141" s="71"/>
      <c r="J141" s="45"/>
      <c r="K141" s="45"/>
      <c r="L141" s="45"/>
      <c r="M141" s="45"/>
      <c r="N141" s="45"/>
    </row>
    <row r="142" spans="3:14" ht="15.75" customHeight="1">
      <c r="C142" s="59"/>
      <c r="D142" s="59"/>
      <c r="E142" s="59"/>
      <c r="F142" s="71"/>
      <c r="G142" s="72"/>
      <c r="H142" s="71"/>
      <c r="I142" s="71"/>
      <c r="J142" s="45"/>
      <c r="K142" s="45"/>
      <c r="L142" s="45"/>
      <c r="M142" s="45"/>
      <c r="N142" s="45"/>
    </row>
    <row r="143" spans="3:14" ht="15.75" customHeight="1">
      <c r="C143" s="59"/>
      <c r="D143" s="59"/>
      <c r="E143" s="59"/>
      <c r="F143" s="71"/>
      <c r="G143" s="72"/>
      <c r="H143" s="71"/>
      <c r="I143" s="71"/>
      <c r="J143" s="45"/>
      <c r="K143" s="45"/>
      <c r="L143" s="45"/>
      <c r="M143" s="45"/>
      <c r="N143" s="45"/>
    </row>
    <row r="144" spans="3:14" ht="15.75" customHeight="1">
      <c r="C144" s="59"/>
      <c r="D144" s="59"/>
      <c r="E144" s="59"/>
      <c r="F144" s="71"/>
      <c r="G144" s="72"/>
      <c r="H144" s="71"/>
      <c r="I144" s="71"/>
      <c r="J144" s="45"/>
      <c r="K144" s="45"/>
      <c r="L144" s="45"/>
      <c r="M144" s="45"/>
      <c r="N144" s="45"/>
    </row>
    <row r="145" spans="3:14" ht="15.75" customHeight="1">
      <c r="C145" s="59"/>
      <c r="D145" s="59"/>
      <c r="E145" s="59"/>
      <c r="F145" s="71"/>
      <c r="G145" s="72"/>
      <c r="H145" s="71"/>
      <c r="I145" s="71"/>
      <c r="J145" s="45"/>
      <c r="K145" s="45"/>
      <c r="L145" s="45"/>
      <c r="M145" s="45"/>
      <c r="N145" s="45"/>
    </row>
    <row r="146" spans="3:14" ht="15.75" customHeight="1">
      <c r="C146" s="59"/>
      <c r="D146" s="59"/>
      <c r="E146" s="59"/>
      <c r="F146" s="71"/>
      <c r="G146" s="72"/>
      <c r="H146" s="71"/>
      <c r="I146" s="71"/>
      <c r="J146" s="45"/>
      <c r="K146" s="45"/>
      <c r="L146" s="45"/>
      <c r="M146" s="45"/>
      <c r="N146" s="45"/>
    </row>
    <row r="147" spans="3:14" ht="15.75" customHeight="1">
      <c r="C147" s="59"/>
      <c r="D147" s="59"/>
      <c r="E147" s="59"/>
      <c r="F147" s="71"/>
      <c r="G147" s="72"/>
      <c r="H147" s="71"/>
      <c r="I147" s="71"/>
      <c r="J147" s="45"/>
      <c r="K147" s="45"/>
      <c r="L147" s="45"/>
      <c r="M147" s="45"/>
      <c r="N147" s="45"/>
    </row>
    <row r="148" spans="3:14" ht="15.75" customHeight="1">
      <c r="C148" s="59"/>
      <c r="D148" s="59"/>
      <c r="E148" s="59"/>
      <c r="F148" s="71"/>
      <c r="G148" s="72"/>
      <c r="H148" s="71"/>
      <c r="I148" s="71"/>
      <c r="J148" s="45"/>
      <c r="K148" s="45"/>
      <c r="L148" s="45"/>
      <c r="M148" s="45"/>
      <c r="N148" s="45"/>
    </row>
    <row r="149" spans="3:14" ht="15.75" customHeight="1">
      <c r="C149" s="59"/>
      <c r="D149" s="59"/>
      <c r="E149" s="59"/>
      <c r="F149" s="71"/>
      <c r="G149" s="72"/>
      <c r="H149" s="71"/>
      <c r="I149" s="71"/>
      <c r="J149" s="45"/>
      <c r="K149" s="45"/>
      <c r="L149" s="45"/>
      <c r="M149" s="45"/>
      <c r="N149" s="45"/>
    </row>
    <row r="150" spans="3:14" ht="15.75" customHeight="1">
      <c r="C150" s="59"/>
      <c r="D150" s="59"/>
      <c r="E150" s="59"/>
      <c r="F150" s="71"/>
      <c r="G150" s="72"/>
      <c r="H150" s="71"/>
      <c r="I150" s="71"/>
      <c r="J150" s="45"/>
      <c r="K150" s="45"/>
      <c r="L150" s="45"/>
      <c r="M150" s="45"/>
      <c r="N150" s="45"/>
    </row>
    <row r="151" spans="3:14" ht="15.75" customHeight="1">
      <c r="C151" s="59"/>
      <c r="D151" s="59"/>
      <c r="E151" s="59"/>
      <c r="F151" s="71"/>
      <c r="G151" s="72"/>
      <c r="H151" s="71"/>
      <c r="I151" s="71"/>
      <c r="J151" s="45"/>
      <c r="K151" s="45"/>
      <c r="L151" s="45"/>
      <c r="M151" s="45"/>
      <c r="N151" s="45"/>
    </row>
    <row r="152" spans="3:14" ht="15.75" customHeight="1">
      <c r="C152" s="59"/>
      <c r="D152" s="59"/>
      <c r="E152" s="59"/>
      <c r="F152" s="71"/>
      <c r="G152" s="72"/>
      <c r="H152" s="71"/>
      <c r="I152" s="71"/>
      <c r="J152" s="45"/>
      <c r="K152" s="45"/>
      <c r="L152" s="45"/>
      <c r="M152" s="45"/>
      <c r="N152" s="45"/>
    </row>
    <row r="153" spans="3:14" ht="15.75" customHeight="1">
      <c r="C153" s="59"/>
      <c r="D153" s="59"/>
      <c r="E153" s="59"/>
      <c r="F153" s="71"/>
      <c r="G153" s="72"/>
      <c r="H153" s="71"/>
      <c r="I153" s="71"/>
      <c r="J153" s="45"/>
      <c r="K153" s="45"/>
      <c r="L153" s="45"/>
      <c r="M153" s="45"/>
      <c r="N153" s="45"/>
    </row>
    <row r="154" spans="3:14" ht="15.75" customHeight="1">
      <c r="C154" s="59"/>
      <c r="D154" s="59"/>
      <c r="E154" s="59"/>
      <c r="F154" s="71"/>
      <c r="G154" s="72"/>
      <c r="H154" s="71"/>
      <c r="I154" s="71"/>
      <c r="J154" s="45"/>
      <c r="K154" s="45"/>
      <c r="L154" s="45"/>
      <c r="M154" s="45"/>
      <c r="N154" s="45"/>
    </row>
    <row r="155" spans="3:14" ht="15.75" customHeight="1">
      <c r="C155" s="59"/>
      <c r="D155" s="59"/>
      <c r="E155" s="59"/>
      <c r="F155" s="71"/>
      <c r="G155" s="72"/>
      <c r="H155" s="71"/>
      <c r="I155" s="71"/>
      <c r="J155" s="45"/>
      <c r="K155" s="45"/>
      <c r="L155" s="45"/>
      <c r="M155" s="45"/>
      <c r="N155" s="45"/>
    </row>
    <row r="156" spans="3:14" ht="15.75" customHeight="1">
      <c r="C156" s="59"/>
      <c r="D156" s="59"/>
      <c r="E156" s="59"/>
      <c r="F156" s="71"/>
      <c r="G156" s="72"/>
      <c r="H156" s="71"/>
      <c r="I156" s="71"/>
      <c r="J156" s="45"/>
      <c r="K156" s="45"/>
      <c r="L156" s="45"/>
      <c r="M156" s="45"/>
      <c r="N156" s="45"/>
    </row>
    <row r="157" spans="3:14" ht="15.75" customHeight="1">
      <c r="C157" s="59"/>
      <c r="D157" s="59"/>
      <c r="E157" s="59"/>
      <c r="F157" s="71"/>
      <c r="G157" s="72"/>
      <c r="H157" s="71"/>
      <c r="I157" s="71"/>
      <c r="J157" s="45"/>
      <c r="K157" s="45"/>
      <c r="L157" s="45"/>
      <c r="M157" s="45"/>
      <c r="N157" s="45"/>
    </row>
    <row r="158" spans="3:14" ht="15.75" customHeight="1">
      <c r="C158" s="59"/>
      <c r="D158" s="59"/>
      <c r="E158" s="59"/>
      <c r="F158" s="71"/>
      <c r="G158" s="72"/>
      <c r="H158" s="71"/>
      <c r="I158" s="71"/>
      <c r="J158" s="45"/>
      <c r="K158" s="45"/>
      <c r="L158" s="45"/>
      <c r="M158" s="45"/>
      <c r="N158" s="45"/>
    </row>
    <row r="159" spans="3:14" ht="15.75" customHeight="1">
      <c r="C159" s="59"/>
      <c r="D159" s="59"/>
      <c r="E159" s="59"/>
      <c r="F159" s="71"/>
      <c r="G159" s="72"/>
      <c r="H159" s="71"/>
      <c r="I159" s="71"/>
      <c r="J159" s="45"/>
      <c r="K159" s="45"/>
      <c r="L159" s="45"/>
      <c r="M159" s="45"/>
      <c r="N159" s="45"/>
    </row>
    <row r="160" spans="3:14" ht="15.75" customHeight="1">
      <c r="C160" s="59"/>
      <c r="D160" s="59"/>
      <c r="E160" s="59"/>
      <c r="F160" s="71"/>
      <c r="G160" s="72"/>
      <c r="H160" s="71"/>
      <c r="I160" s="71"/>
      <c r="J160" s="45"/>
      <c r="K160" s="45"/>
      <c r="L160" s="45"/>
      <c r="M160" s="45"/>
      <c r="N160" s="45"/>
    </row>
    <row r="161" spans="3:14" ht="15.75" customHeight="1">
      <c r="C161" s="59"/>
      <c r="D161" s="59"/>
      <c r="E161" s="59"/>
      <c r="F161" s="71"/>
      <c r="G161" s="72"/>
      <c r="H161" s="71"/>
      <c r="I161" s="71"/>
      <c r="J161" s="45"/>
      <c r="K161" s="45"/>
      <c r="L161" s="45"/>
      <c r="M161" s="45"/>
      <c r="N161" s="45"/>
    </row>
    <row r="162" spans="3:14" ht="15.75" customHeight="1">
      <c r="C162" s="59"/>
      <c r="D162" s="59"/>
      <c r="E162" s="59"/>
      <c r="F162" s="71"/>
      <c r="G162" s="72"/>
      <c r="H162" s="71"/>
      <c r="I162" s="71"/>
      <c r="J162" s="45"/>
      <c r="K162" s="45"/>
      <c r="L162" s="45"/>
      <c r="M162" s="45"/>
      <c r="N162" s="45"/>
    </row>
    <row r="163" spans="3:14" ht="15.75" customHeight="1">
      <c r="C163" s="59"/>
      <c r="D163" s="59"/>
      <c r="E163" s="59"/>
      <c r="F163" s="71"/>
      <c r="G163" s="72"/>
      <c r="H163" s="71"/>
      <c r="I163" s="71"/>
      <c r="J163" s="45"/>
      <c r="K163" s="45"/>
      <c r="L163" s="45"/>
      <c r="M163" s="45"/>
      <c r="N163" s="45"/>
    </row>
    <row r="164" spans="3:14" ht="15.75" customHeight="1">
      <c r="C164" s="59"/>
      <c r="D164" s="59"/>
      <c r="E164" s="59"/>
      <c r="F164" s="71"/>
      <c r="G164" s="72"/>
      <c r="H164" s="71"/>
      <c r="I164" s="71"/>
      <c r="J164" s="45"/>
      <c r="K164" s="45"/>
      <c r="L164" s="45"/>
      <c r="M164" s="45"/>
      <c r="N164" s="45"/>
    </row>
    <row r="165" spans="3:14" ht="15.75" customHeight="1">
      <c r="C165" s="59"/>
      <c r="D165" s="59"/>
      <c r="E165" s="59"/>
      <c r="F165" s="71"/>
      <c r="G165" s="72"/>
      <c r="H165" s="71"/>
      <c r="I165" s="71"/>
      <c r="J165" s="45"/>
      <c r="K165" s="45"/>
      <c r="L165" s="45"/>
      <c r="M165" s="45"/>
      <c r="N165" s="45"/>
    </row>
    <row r="166" spans="3:14" ht="15.75" customHeight="1">
      <c r="C166" s="59"/>
      <c r="D166" s="59"/>
      <c r="E166" s="59"/>
      <c r="F166" s="71"/>
      <c r="G166" s="72"/>
      <c r="H166" s="71"/>
      <c r="I166" s="71"/>
      <c r="J166" s="45"/>
      <c r="K166" s="45"/>
      <c r="L166" s="45"/>
      <c r="M166" s="45"/>
      <c r="N166" s="45"/>
    </row>
    <row r="167" spans="3:14" ht="15.75" customHeight="1">
      <c r="C167" s="59"/>
      <c r="D167" s="59"/>
      <c r="E167" s="59"/>
      <c r="F167" s="71"/>
      <c r="G167" s="72"/>
      <c r="H167" s="71"/>
      <c r="I167" s="71"/>
      <c r="J167" s="45"/>
      <c r="K167" s="45"/>
      <c r="L167" s="45"/>
      <c r="M167" s="45"/>
      <c r="N167" s="45"/>
    </row>
    <row r="168" spans="3:14" ht="15.75" customHeight="1">
      <c r="C168" s="59"/>
      <c r="D168" s="59"/>
      <c r="E168" s="59"/>
      <c r="F168" s="71"/>
      <c r="G168" s="72"/>
      <c r="H168" s="71"/>
      <c r="I168" s="71"/>
      <c r="J168" s="45"/>
      <c r="K168" s="45"/>
      <c r="L168" s="45"/>
      <c r="M168" s="45"/>
      <c r="N168" s="45"/>
    </row>
    <row r="169" spans="3:14" ht="15.75" customHeight="1">
      <c r="C169" s="59"/>
      <c r="D169" s="59"/>
      <c r="E169" s="59"/>
      <c r="F169" s="71"/>
      <c r="G169" s="72"/>
      <c r="H169" s="71"/>
      <c r="I169" s="71"/>
      <c r="J169" s="45"/>
      <c r="K169" s="45"/>
      <c r="L169" s="45"/>
      <c r="M169" s="45"/>
      <c r="N169" s="45"/>
    </row>
    <row r="170" spans="3:14" ht="15.75" customHeight="1">
      <c r="C170" s="59"/>
      <c r="D170" s="59"/>
      <c r="E170" s="59"/>
      <c r="F170" s="71"/>
      <c r="G170" s="72"/>
      <c r="H170" s="71"/>
      <c r="I170" s="71"/>
      <c r="J170" s="45"/>
      <c r="K170" s="45"/>
      <c r="L170" s="45"/>
      <c r="M170" s="45"/>
      <c r="N170" s="45"/>
    </row>
    <row r="171" spans="3:14" ht="15.75" customHeight="1">
      <c r="C171" s="59"/>
      <c r="D171" s="59"/>
      <c r="E171" s="59"/>
      <c r="F171" s="71"/>
      <c r="G171" s="72"/>
      <c r="H171" s="71"/>
      <c r="I171" s="71"/>
      <c r="J171" s="45"/>
      <c r="K171" s="45"/>
      <c r="L171" s="45"/>
      <c r="M171" s="45"/>
      <c r="N171" s="45"/>
    </row>
    <row r="172" spans="3:14" ht="15.75" customHeight="1">
      <c r="C172" s="59"/>
      <c r="D172" s="59"/>
      <c r="E172" s="59"/>
      <c r="F172" s="71"/>
      <c r="G172" s="72"/>
      <c r="H172" s="71"/>
      <c r="I172" s="71"/>
      <c r="J172" s="45"/>
      <c r="K172" s="45"/>
      <c r="L172" s="45"/>
      <c r="M172" s="45"/>
      <c r="N172" s="45"/>
    </row>
    <row r="173" spans="3:14" ht="15.75" customHeight="1">
      <c r="C173" s="59"/>
      <c r="D173" s="59"/>
      <c r="E173" s="59"/>
      <c r="F173" s="71"/>
      <c r="G173" s="72"/>
      <c r="H173" s="71"/>
      <c r="I173" s="71"/>
      <c r="J173" s="45"/>
      <c r="K173" s="45"/>
      <c r="L173" s="45"/>
      <c r="M173" s="45"/>
      <c r="N173" s="45"/>
    </row>
    <row r="174" spans="3:14" ht="15.75" customHeight="1">
      <c r="C174" s="59"/>
      <c r="D174" s="59"/>
      <c r="E174" s="59"/>
      <c r="F174" s="71"/>
      <c r="G174" s="72"/>
      <c r="H174" s="71"/>
      <c r="I174" s="71"/>
      <c r="J174" s="45"/>
      <c r="K174" s="45"/>
      <c r="L174" s="45"/>
      <c r="M174" s="45"/>
      <c r="N174" s="45"/>
    </row>
    <row r="175" spans="3:14" ht="15.75" customHeight="1">
      <c r="C175" s="59"/>
      <c r="D175" s="59"/>
      <c r="E175" s="59"/>
      <c r="F175" s="71"/>
      <c r="G175" s="72"/>
      <c r="H175" s="71"/>
      <c r="I175" s="71"/>
      <c r="J175" s="45"/>
      <c r="K175" s="45"/>
      <c r="L175" s="45"/>
      <c r="M175" s="45"/>
      <c r="N175" s="45"/>
    </row>
    <row r="176" spans="3:14" ht="15.75" customHeight="1">
      <c r="C176" s="59"/>
      <c r="D176" s="59"/>
      <c r="E176" s="59"/>
      <c r="F176" s="71"/>
      <c r="G176" s="72"/>
      <c r="H176" s="71"/>
      <c r="I176" s="71"/>
      <c r="J176" s="45"/>
      <c r="K176" s="45"/>
      <c r="L176" s="45"/>
      <c r="M176" s="45"/>
      <c r="N176" s="45"/>
    </row>
    <row r="177" spans="3:14" ht="15.75" customHeight="1">
      <c r="C177" s="59"/>
      <c r="D177" s="59"/>
      <c r="E177" s="59"/>
      <c r="F177" s="71"/>
      <c r="G177" s="72"/>
      <c r="H177" s="71"/>
      <c r="I177" s="71"/>
      <c r="J177" s="45"/>
      <c r="K177" s="45"/>
      <c r="L177" s="45"/>
      <c r="M177" s="45"/>
      <c r="N177" s="45"/>
    </row>
    <row r="178" spans="3:14" ht="15.75" customHeight="1">
      <c r="C178" s="59"/>
      <c r="D178" s="59"/>
      <c r="E178" s="59"/>
      <c r="F178" s="71"/>
      <c r="G178" s="72"/>
      <c r="H178" s="71"/>
      <c r="I178" s="71"/>
      <c r="J178" s="45"/>
      <c r="K178" s="45"/>
      <c r="L178" s="45"/>
      <c r="M178" s="45"/>
      <c r="N178" s="45"/>
    </row>
    <row r="179" spans="3:14" ht="15.75" customHeight="1">
      <c r="C179" s="59"/>
      <c r="D179" s="59"/>
      <c r="E179" s="59"/>
      <c r="F179" s="71"/>
      <c r="G179" s="72"/>
      <c r="H179" s="71"/>
      <c r="I179" s="71"/>
      <c r="J179" s="45"/>
      <c r="K179" s="45"/>
      <c r="L179" s="45"/>
      <c r="M179" s="45"/>
      <c r="N179" s="45"/>
    </row>
    <row r="180" spans="3:14" ht="15.75" customHeight="1">
      <c r="C180" s="59"/>
      <c r="D180" s="59"/>
      <c r="E180" s="59"/>
      <c r="F180" s="71"/>
      <c r="G180" s="72"/>
      <c r="H180" s="71"/>
      <c r="I180" s="71"/>
      <c r="J180" s="45"/>
      <c r="K180" s="45"/>
      <c r="L180" s="45"/>
      <c r="M180" s="45"/>
      <c r="N180" s="45"/>
    </row>
    <row r="181" spans="3:14" ht="15.75" customHeight="1">
      <c r="C181" s="59"/>
      <c r="D181" s="59"/>
      <c r="E181" s="59"/>
      <c r="F181" s="71"/>
      <c r="G181" s="72"/>
      <c r="H181" s="71"/>
      <c r="I181" s="71"/>
      <c r="J181" s="45"/>
      <c r="K181" s="45"/>
      <c r="L181" s="45"/>
      <c r="M181" s="45"/>
      <c r="N181" s="45"/>
    </row>
    <row r="182" spans="3:14" ht="15.75" customHeight="1">
      <c r="C182" s="59"/>
      <c r="D182" s="59"/>
      <c r="E182" s="59"/>
      <c r="F182" s="71"/>
      <c r="G182" s="72"/>
      <c r="H182" s="71"/>
      <c r="I182" s="71"/>
      <c r="J182" s="45"/>
      <c r="K182" s="45"/>
      <c r="L182" s="45"/>
      <c r="M182" s="45"/>
      <c r="N182" s="45"/>
    </row>
    <row r="183" spans="3:14" ht="15.75" customHeight="1">
      <c r="C183" s="59"/>
      <c r="D183" s="59"/>
      <c r="E183" s="59"/>
      <c r="F183" s="71"/>
      <c r="G183" s="72"/>
      <c r="H183" s="71"/>
      <c r="I183" s="71"/>
      <c r="J183" s="45"/>
      <c r="K183" s="45"/>
      <c r="L183" s="45"/>
      <c r="M183" s="45"/>
      <c r="N183" s="45"/>
    </row>
    <row r="184" spans="3:14" ht="15.75" customHeight="1">
      <c r="C184" s="59"/>
      <c r="D184" s="59"/>
      <c r="E184" s="59"/>
      <c r="F184" s="71"/>
      <c r="G184" s="72"/>
      <c r="H184" s="71"/>
      <c r="I184" s="71"/>
      <c r="J184" s="45"/>
      <c r="K184" s="45"/>
      <c r="L184" s="45"/>
      <c r="M184" s="45"/>
      <c r="N184" s="45"/>
    </row>
    <row r="185" spans="3:14" ht="15.75" customHeight="1">
      <c r="C185" s="59"/>
      <c r="D185" s="59"/>
      <c r="E185" s="59"/>
      <c r="F185" s="71"/>
      <c r="G185" s="72"/>
      <c r="H185" s="71"/>
      <c r="I185" s="71"/>
      <c r="J185" s="45"/>
      <c r="K185" s="45"/>
      <c r="L185" s="45"/>
      <c r="M185" s="45"/>
      <c r="N185" s="45"/>
    </row>
    <row r="186" spans="3:14" ht="15.75" customHeight="1">
      <c r="C186" s="59"/>
      <c r="D186" s="59"/>
      <c r="E186" s="59"/>
      <c r="F186" s="71"/>
      <c r="G186" s="72"/>
      <c r="H186" s="71"/>
      <c r="I186" s="71"/>
      <c r="J186" s="45"/>
      <c r="K186" s="45"/>
      <c r="L186" s="45"/>
      <c r="M186" s="45"/>
      <c r="N186" s="45"/>
    </row>
    <row r="187" spans="3:14" ht="15.75" customHeight="1">
      <c r="C187" s="59"/>
      <c r="D187" s="59"/>
      <c r="E187" s="59"/>
      <c r="F187" s="71"/>
      <c r="G187" s="72"/>
      <c r="H187" s="71"/>
      <c r="I187" s="71"/>
      <c r="J187" s="45"/>
      <c r="K187" s="45"/>
      <c r="L187" s="45"/>
      <c r="M187" s="45"/>
      <c r="N187" s="45"/>
    </row>
    <row r="188" spans="3:14" ht="15.75" customHeight="1">
      <c r="C188" s="59"/>
      <c r="D188" s="59"/>
      <c r="E188" s="59"/>
      <c r="F188" s="71"/>
      <c r="G188" s="72"/>
      <c r="H188" s="71"/>
      <c r="I188" s="71"/>
      <c r="J188" s="45"/>
      <c r="K188" s="45"/>
      <c r="L188" s="45"/>
      <c r="M188" s="45"/>
      <c r="N188" s="45"/>
    </row>
    <row r="189" spans="3:14" ht="15.75" customHeight="1">
      <c r="C189" s="59"/>
      <c r="D189" s="59"/>
      <c r="E189" s="59"/>
      <c r="F189" s="71"/>
      <c r="G189" s="72"/>
      <c r="H189" s="71"/>
      <c r="I189" s="71"/>
      <c r="J189" s="45"/>
      <c r="K189" s="45"/>
      <c r="L189" s="45"/>
      <c r="M189" s="45"/>
      <c r="N189" s="45"/>
    </row>
    <row r="190" spans="3:14" ht="15.75" customHeight="1">
      <c r="C190" s="59"/>
      <c r="D190" s="59"/>
      <c r="E190" s="59"/>
      <c r="F190" s="71"/>
      <c r="G190" s="72"/>
      <c r="H190" s="71"/>
      <c r="I190" s="71"/>
      <c r="J190" s="45"/>
      <c r="K190" s="45"/>
      <c r="L190" s="45"/>
      <c r="M190" s="45"/>
      <c r="N190" s="45"/>
    </row>
    <row r="191" spans="3:14" ht="15.75" customHeight="1">
      <c r="C191" s="59"/>
      <c r="D191" s="59"/>
      <c r="E191" s="59"/>
      <c r="F191" s="71"/>
      <c r="G191" s="72"/>
      <c r="H191" s="71"/>
      <c r="I191" s="71"/>
      <c r="J191" s="45"/>
      <c r="K191" s="45"/>
      <c r="L191" s="45"/>
      <c r="M191" s="45"/>
      <c r="N191" s="45"/>
    </row>
    <row r="192" spans="3:14" ht="15.75" customHeight="1">
      <c r="C192" s="59"/>
      <c r="D192" s="59"/>
      <c r="E192" s="59"/>
      <c r="F192" s="71"/>
      <c r="G192" s="72"/>
      <c r="H192" s="71"/>
      <c r="I192" s="71"/>
      <c r="J192" s="45"/>
      <c r="K192" s="45"/>
      <c r="L192" s="45"/>
      <c r="M192" s="45"/>
      <c r="N192" s="45"/>
    </row>
    <row r="193" spans="3:14" ht="15.75" customHeight="1">
      <c r="C193" s="59"/>
      <c r="D193" s="59"/>
      <c r="E193" s="59"/>
      <c r="F193" s="71"/>
      <c r="G193" s="72"/>
      <c r="H193" s="71"/>
      <c r="I193" s="71"/>
      <c r="J193" s="45"/>
      <c r="K193" s="45"/>
      <c r="L193" s="45"/>
      <c r="M193" s="45"/>
      <c r="N193" s="45"/>
    </row>
    <row r="194" spans="3:14" ht="15.75" customHeight="1">
      <c r="C194" s="59"/>
      <c r="D194" s="59"/>
      <c r="E194" s="59"/>
      <c r="F194" s="71"/>
      <c r="G194" s="72"/>
      <c r="H194" s="71"/>
      <c r="I194" s="71"/>
      <c r="J194" s="45"/>
      <c r="K194" s="45"/>
      <c r="L194" s="45"/>
      <c r="M194" s="45"/>
      <c r="N194" s="45"/>
    </row>
    <row r="195" spans="3:14" ht="15.75" customHeight="1">
      <c r="C195" s="59"/>
      <c r="D195" s="59"/>
      <c r="E195" s="59"/>
      <c r="F195" s="71"/>
      <c r="G195" s="72"/>
      <c r="H195" s="71"/>
      <c r="I195" s="71"/>
      <c r="J195" s="45"/>
      <c r="K195" s="45"/>
      <c r="L195" s="45"/>
      <c r="M195" s="45"/>
      <c r="N195" s="45"/>
    </row>
    <row r="196" spans="3:14" ht="15.75" customHeight="1">
      <c r="C196" s="59"/>
      <c r="D196" s="59"/>
      <c r="E196" s="59"/>
      <c r="F196" s="71"/>
      <c r="G196" s="72"/>
      <c r="H196" s="71"/>
      <c r="I196" s="71"/>
      <c r="J196" s="45"/>
      <c r="K196" s="45"/>
      <c r="L196" s="45"/>
      <c r="M196" s="45"/>
      <c r="N196" s="45"/>
    </row>
    <row r="197" spans="3:14" ht="15.75" customHeight="1">
      <c r="C197" s="59"/>
      <c r="D197" s="59"/>
      <c r="E197" s="59"/>
      <c r="F197" s="71"/>
      <c r="G197" s="72"/>
      <c r="H197" s="71"/>
      <c r="I197" s="71"/>
      <c r="J197" s="45"/>
      <c r="K197" s="45"/>
      <c r="L197" s="45"/>
      <c r="M197" s="45"/>
      <c r="N197" s="45"/>
    </row>
    <row r="198" spans="3:14" ht="15.75" customHeight="1">
      <c r="C198" s="59"/>
      <c r="D198" s="59"/>
      <c r="E198" s="59"/>
      <c r="F198" s="71"/>
      <c r="G198" s="72"/>
      <c r="H198" s="71"/>
      <c r="I198" s="71"/>
      <c r="J198" s="45"/>
      <c r="K198" s="45"/>
      <c r="L198" s="45"/>
      <c r="M198" s="45"/>
      <c r="N198" s="45"/>
    </row>
    <row r="199" spans="3:14" ht="15.75" customHeight="1">
      <c r="C199" s="59"/>
      <c r="D199" s="59"/>
      <c r="E199" s="59"/>
      <c r="F199" s="71"/>
      <c r="G199" s="72"/>
      <c r="H199" s="71"/>
      <c r="I199" s="71"/>
      <c r="J199" s="45"/>
      <c r="K199" s="45"/>
      <c r="L199" s="45"/>
      <c r="M199" s="45"/>
      <c r="N199" s="45"/>
    </row>
    <row r="200" spans="3:14" ht="15.75" customHeight="1">
      <c r="C200" s="59"/>
      <c r="D200" s="59"/>
      <c r="E200" s="59"/>
      <c r="F200" s="71"/>
      <c r="G200" s="72"/>
      <c r="H200" s="71"/>
      <c r="I200" s="71"/>
      <c r="J200" s="45"/>
      <c r="K200" s="45"/>
      <c r="L200" s="45"/>
      <c r="M200" s="45"/>
      <c r="N200" s="45"/>
    </row>
    <row r="201" spans="3:14" ht="15.75" customHeight="1">
      <c r="C201" s="59"/>
      <c r="D201" s="59"/>
      <c r="E201" s="59"/>
      <c r="F201" s="71"/>
      <c r="G201" s="72"/>
      <c r="H201" s="71"/>
      <c r="I201" s="71"/>
      <c r="J201" s="45"/>
      <c r="K201" s="45"/>
      <c r="L201" s="45"/>
      <c r="M201" s="45"/>
      <c r="N201" s="45"/>
    </row>
    <row r="202" spans="3:14" ht="15.75" customHeight="1">
      <c r="C202" s="59"/>
      <c r="D202" s="59"/>
      <c r="E202" s="59"/>
      <c r="F202" s="71"/>
      <c r="G202" s="72"/>
      <c r="H202" s="71"/>
      <c r="I202" s="71"/>
      <c r="J202" s="45"/>
      <c r="K202" s="45"/>
      <c r="L202" s="45"/>
      <c r="M202" s="45"/>
      <c r="N202" s="45"/>
    </row>
    <row r="203" spans="3:14" ht="15.75" customHeight="1">
      <c r="C203" s="59"/>
      <c r="D203" s="59"/>
      <c r="E203" s="59"/>
      <c r="F203" s="71"/>
      <c r="G203" s="72"/>
      <c r="H203" s="71"/>
      <c r="I203" s="71"/>
      <c r="J203" s="45"/>
      <c r="K203" s="45"/>
      <c r="L203" s="45"/>
      <c r="M203" s="45"/>
      <c r="N203" s="45"/>
    </row>
    <row r="204" spans="3:14" ht="15.75" customHeight="1">
      <c r="C204" s="59"/>
      <c r="D204" s="59"/>
      <c r="E204" s="59"/>
      <c r="F204" s="71"/>
      <c r="G204" s="72"/>
      <c r="H204" s="71"/>
      <c r="I204" s="71"/>
      <c r="J204" s="45"/>
      <c r="K204" s="45"/>
      <c r="L204" s="45"/>
      <c r="M204" s="45"/>
      <c r="N204" s="45"/>
    </row>
    <row r="205" spans="3:14" ht="15.75" customHeight="1">
      <c r="C205" s="59"/>
      <c r="D205" s="59"/>
      <c r="E205" s="59"/>
      <c r="F205" s="71"/>
      <c r="G205" s="72"/>
      <c r="H205" s="71"/>
      <c r="I205" s="71"/>
      <c r="J205" s="45"/>
      <c r="K205" s="45"/>
      <c r="L205" s="45"/>
      <c r="M205" s="45"/>
      <c r="N205" s="45"/>
    </row>
    <row r="206" spans="3:14" ht="15.75" customHeight="1">
      <c r="C206" s="59"/>
      <c r="D206" s="59"/>
      <c r="E206" s="59"/>
      <c r="F206" s="71"/>
      <c r="G206" s="72"/>
      <c r="H206" s="71"/>
      <c r="I206" s="71"/>
      <c r="J206" s="45"/>
      <c r="K206" s="45"/>
      <c r="L206" s="45"/>
      <c r="M206" s="45"/>
      <c r="N206" s="45"/>
    </row>
    <row r="207" spans="3:14" ht="15.75" customHeight="1">
      <c r="C207" s="59"/>
      <c r="D207" s="59"/>
      <c r="E207" s="59"/>
      <c r="F207" s="71"/>
      <c r="G207" s="72"/>
      <c r="H207" s="71"/>
      <c r="I207" s="71"/>
      <c r="J207" s="45"/>
      <c r="K207" s="45"/>
      <c r="L207" s="45"/>
      <c r="M207" s="45"/>
      <c r="N207" s="45"/>
    </row>
    <row r="208" spans="3:14" ht="15.75" customHeight="1">
      <c r="C208" s="59"/>
      <c r="D208" s="59"/>
      <c r="E208" s="59"/>
      <c r="F208" s="71"/>
      <c r="G208" s="72"/>
      <c r="H208" s="71"/>
      <c r="I208" s="71"/>
      <c r="J208" s="45"/>
      <c r="K208" s="45"/>
      <c r="L208" s="45"/>
      <c r="M208" s="45"/>
      <c r="N208" s="45"/>
    </row>
    <row r="209" spans="3:14" ht="15.75" customHeight="1">
      <c r="C209" s="59"/>
      <c r="D209" s="59"/>
      <c r="E209" s="59"/>
      <c r="F209" s="71"/>
      <c r="G209" s="72"/>
      <c r="H209" s="71"/>
      <c r="I209" s="71"/>
      <c r="J209" s="45"/>
      <c r="K209" s="45"/>
      <c r="L209" s="45"/>
      <c r="M209" s="45"/>
      <c r="N209" s="45"/>
    </row>
    <row r="210" spans="3:14" ht="15.75" customHeight="1">
      <c r="C210" s="59"/>
      <c r="D210" s="59"/>
      <c r="E210" s="59"/>
      <c r="F210" s="71"/>
      <c r="G210" s="72"/>
      <c r="H210" s="71"/>
      <c r="I210" s="71"/>
      <c r="J210" s="45"/>
      <c r="K210" s="45"/>
      <c r="L210" s="45"/>
      <c r="M210" s="45"/>
      <c r="N210" s="45"/>
    </row>
    <row r="211" spans="3:14" ht="15.75" customHeight="1">
      <c r="C211" s="59"/>
      <c r="D211" s="59"/>
      <c r="E211" s="59"/>
      <c r="F211" s="71"/>
      <c r="G211" s="72"/>
      <c r="H211" s="71"/>
      <c r="I211" s="71"/>
      <c r="J211" s="45"/>
      <c r="K211" s="45"/>
      <c r="L211" s="45"/>
      <c r="M211" s="45"/>
      <c r="N211" s="45"/>
    </row>
    <row r="212" spans="3:14" ht="15.75" customHeight="1">
      <c r="C212" s="59"/>
      <c r="D212" s="59"/>
      <c r="E212" s="59"/>
      <c r="F212" s="71"/>
      <c r="G212" s="72"/>
      <c r="H212" s="71"/>
      <c r="I212" s="71"/>
      <c r="J212" s="45"/>
      <c r="K212" s="45"/>
      <c r="L212" s="45"/>
      <c r="M212" s="45"/>
      <c r="N212" s="45"/>
    </row>
    <row r="213" spans="3:14" ht="15.75" customHeight="1">
      <c r="C213" s="59"/>
      <c r="D213" s="59"/>
      <c r="E213" s="59"/>
      <c r="F213" s="71"/>
      <c r="G213" s="72"/>
      <c r="H213" s="71"/>
      <c r="I213" s="71"/>
      <c r="J213" s="45"/>
      <c r="K213" s="45"/>
      <c r="L213" s="45"/>
      <c r="M213" s="45"/>
      <c r="N213" s="45"/>
    </row>
    <row r="214" spans="3:14" ht="15.75" customHeight="1">
      <c r="C214" s="59"/>
      <c r="D214" s="59"/>
      <c r="E214" s="59"/>
      <c r="F214" s="71"/>
      <c r="G214" s="72"/>
      <c r="H214" s="71"/>
      <c r="I214" s="71"/>
      <c r="J214" s="45"/>
      <c r="K214" s="45"/>
      <c r="L214" s="45"/>
      <c r="M214" s="45"/>
      <c r="N214" s="45"/>
    </row>
    <row r="215" spans="3:14" ht="15.75" customHeight="1">
      <c r="C215" s="59"/>
      <c r="D215" s="59"/>
      <c r="E215" s="59"/>
      <c r="F215" s="71"/>
      <c r="G215" s="72"/>
      <c r="H215" s="71"/>
      <c r="I215" s="71"/>
      <c r="J215" s="45"/>
      <c r="K215" s="45"/>
      <c r="L215" s="45"/>
      <c r="M215" s="45"/>
      <c r="N215" s="45"/>
    </row>
    <row r="216" spans="3:14" ht="15.75" customHeight="1">
      <c r="C216" s="59"/>
      <c r="D216" s="59"/>
      <c r="E216" s="59"/>
      <c r="F216" s="71"/>
      <c r="G216" s="72"/>
      <c r="H216" s="71"/>
      <c r="I216" s="71"/>
      <c r="J216" s="45"/>
      <c r="K216" s="45"/>
      <c r="L216" s="45"/>
      <c r="M216" s="45"/>
      <c r="N216" s="45"/>
    </row>
    <row r="217" spans="3:14" ht="15.75" customHeight="1">
      <c r="C217" s="59"/>
      <c r="D217" s="59"/>
      <c r="E217" s="59"/>
      <c r="F217" s="71"/>
      <c r="G217" s="72"/>
      <c r="H217" s="71"/>
      <c r="I217" s="71"/>
      <c r="J217" s="45"/>
      <c r="K217" s="45"/>
      <c r="L217" s="45"/>
      <c r="M217" s="45"/>
      <c r="N217" s="45"/>
    </row>
    <row r="218" spans="3:14" ht="15.75" customHeight="1">
      <c r="C218" s="59"/>
      <c r="D218" s="59"/>
      <c r="E218" s="59"/>
      <c r="F218" s="71"/>
      <c r="G218" s="72"/>
      <c r="H218" s="71"/>
      <c r="I218" s="71"/>
      <c r="J218" s="45"/>
      <c r="K218" s="45"/>
      <c r="L218" s="45"/>
      <c r="M218" s="45"/>
      <c r="N218" s="45"/>
    </row>
    <row r="219" spans="3:14" ht="15.75" customHeight="1">
      <c r="C219" s="59"/>
      <c r="D219" s="59"/>
      <c r="E219" s="59"/>
      <c r="F219" s="71"/>
      <c r="G219" s="72"/>
      <c r="H219" s="71"/>
      <c r="I219" s="71"/>
      <c r="J219" s="45"/>
      <c r="K219" s="45"/>
      <c r="L219" s="45"/>
      <c r="M219" s="45"/>
      <c r="N219" s="45"/>
    </row>
    <row r="220" spans="3:14" ht="15.75" customHeight="1">
      <c r="C220" s="59"/>
      <c r="D220" s="59"/>
      <c r="E220" s="59"/>
      <c r="F220" s="71"/>
      <c r="G220" s="72"/>
      <c r="H220" s="71"/>
      <c r="I220" s="71"/>
      <c r="J220" s="45"/>
      <c r="K220" s="45"/>
      <c r="L220" s="45"/>
      <c r="M220" s="45"/>
      <c r="N220" s="45"/>
    </row>
    <row r="221" spans="3:14" ht="15.75" customHeight="1">
      <c r="C221" s="59"/>
      <c r="D221" s="59"/>
      <c r="E221" s="59"/>
      <c r="F221" s="71"/>
      <c r="G221" s="72"/>
      <c r="H221" s="71"/>
      <c r="I221" s="71"/>
      <c r="J221" s="45"/>
      <c r="K221" s="45"/>
      <c r="L221" s="45"/>
      <c r="M221" s="45"/>
      <c r="N221" s="45"/>
    </row>
    <row r="222" spans="3:14" ht="15.75" customHeight="1">
      <c r="C222" s="59"/>
      <c r="D222" s="59"/>
      <c r="E222" s="59"/>
      <c r="F222" s="71"/>
      <c r="G222" s="72"/>
      <c r="H222" s="71"/>
      <c r="I222" s="71"/>
      <c r="J222" s="45"/>
      <c r="K222" s="45"/>
      <c r="L222" s="45"/>
      <c r="M222" s="45"/>
      <c r="N222" s="45"/>
    </row>
    <row r="223" spans="3:14" ht="15.75" customHeight="1">
      <c r="C223" s="59"/>
      <c r="D223" s="59"/>
      <c r="E223" s="59"/>
      <c r="F223" s="71"/>
      <c r="G223" s="72"/>
      <c r="H223" s="71"/>
      <c r="I223" s="71"/>
      <c r="J223" s="45"/>
      <c r="K223" s="45"/>
      <c r="L223" s="45"/>
      <c r="M223" s="45"/>
      <c r="N223" s="45"/>
    </row>
    <row r="224" spans="3:14" ht="15.75" customHeight="1">
      <c r="C224" s="59"/>
      <c r="D224" s="59"/>
      <c r="E224" s="59"/>
      <c r="F224" s="71"/>
      <c r="G224" s="72"/>
      <c r="H224" s="71"/>
      <c r="I224" s="71"/>
      <c r="J224" s="45"/>
      <c r="K224" s="45"/>
      <c r="L224" s="45"/>
      <c r="M224" s="45"/>
      <c r="N224" s="45"/>
    </row>
    <row r="225" spans="3:14" ht="15.75" customHeight="1">
      <c r="C225" s="59"/>
      <c r="D225" s="59"/>
      <c r="E225" s="59"/>
      <c r="F225" s="71"/>
      <c r="G225" s="72"/>
      <c r="H225" s="71"/>
      <c r="I225" s="71"/>
      <c r="J225" s="45"/>
      <c r="K225" s="45"/>
      <c r="L225" s="45"/>
      <c r="M225" s="45"/>
      <c r="N225" s="45"/>
    </row>
    <row r="226" spans="3:14" ht="15.75" customHeight="1">
      <c r="C226" s="59"/>
      <c r="D226" s="59"/>
      <c r="E226" s="59"/>
      <c r="F226" s="71"/>
      <c r="G226" s="72"/>
      <c r="H226" s="71"/>
      <c r="I226" s="71"/>
      <c r="J226" s="45"/>
      <c r="K226" s="45"/>
      <c r="L226" s="45"/>
      <c r="M226" s="45"/>
      <c r="N226" s="45"/>
    </row>
    <row r="227" spans="3:14" ht="15.75" customHeight="1">
      <c r="C227" s="59"/>
      <c r="D227" s="59"/>
      <c r="E227" s="59"/>
      <c r="F227" s="71"/>
      <c r="G227" s="72"/>
      <c r="H227" s="71"/>
      <c r="I227" s="71"/>
      <c r="J227" s="45"/>
      <c r="K227" s="45"/>
      <c r="L227" s="45"/>
      <c r="M227" s="45"/>
      <c r="N227" s="45"/>
    </row>
    <row r="228" spans="3:14" ht="15.75" customHeight="1">
      <c r="C228" s="59"/>
      <c r="D228" s="59"/>
      <c r="E228" s="59"/>
      <c r="F228" s="71"/>
      <c r="G228" s="72"/>
      <c r="H228" s="71"/>
      <c r="I228" s="71"/>
      <c r="J228" s="45"/>
      <c r="K228" s="45"/>
      <c r="L228" s="45"/>
      <c r="M228" s="45"/>
      <c r="N228" s="45"/>
    </row>
    <row r="229" spans="3:14" ht="15.75" customHeight="1">
      <c r="C229" s="59"/>
      <c r="D229" s="59"/>
      <c r="E229" s="59"/>
      <c r="F229" s="71"/>
      <c r="G229" s="72"/>
      <c r="H229" s="71"/>
      <c r="I229" s="71"/>
      <c r="J229" s="45"/>
      <c r="K229" s="45"/>
      <c r="L229" s="45"/>
      <c r="M229" s="45"/>
      <c r="N229" s="45"/>
    </row>
    <row r="230" spans="3:14" ht="15.75" customHeight="1">
      <c r="C230" s="59"/>
      <c r="D230" s="59"/>
      <c r="E230" s="59"/>
      <c r="F230" s="71"/>
      <c r="G230" s="72"/>
      <c r="H230" s="71"/>
      <c r="I230" s="71"/>
      <c r="J230" s="45"/>
      <c r="K230" s="45"/>
      <c r="L230" s="45"/>
      <c r="M230" s="45"/>
      <c r="N230" s="45"/>
    </row>
    <row r="231" spans="3:14" ht="15.75" customHeight="1">
      <c r="C231" s="59"/>
      <c r="D231" s="59"/>
      <c r="E231" s="59"/>
      <c r="F231" s="71"/>
      <c r="G231" s="72"/>
      <c r="H231" s="71"/>
      <c r="I231" s="71"/>
      <c r="J231" s="45"/>
      <c r="K231" s="45"/>
      <c r="L231" s="45"/>
      <c r="M231" s="45"/>
      <c r="N231" s="45"/>
    </row>
    <row r="232" spans="3:14" ht="15.75" customHeight="1">
      <c r="C232" s="59"/>
      <c r="D232" s="59"/>
      <c r="E232" s="59"/>
      <c r="F232" s="71"/>
      <c r="G232" s="72"/>
      <c r="H232" s="71"/>
      <c r="I232" s="71"/>
      <c r="J232" s="45"/>
      <c r="K232" s="45"/>
      <c r="L232" s="45"/>
      <c r="M232" s="45"/>
      <c r="N232" s="45"/>
    </row>
    <row r="233" spans="3:14" ht="15.75" customHeight="1">
      <c r="C233" s="59"/>
      <c r="D233" s="59"/>
      <c r="E233" s="59"/>
      <c r="F233" s="71"/>
      <c r="G233" s="72"/>
      <c r="H233" s="71"/>
      <c r="I233" s="71"/>
      <c r="J233" s="45"/>
      <c r="K233" s="45"/>
      <c r="L233" s="45"/>
      <c r="M233" s="45"/>
      <c r="N233" s="45"/>
    </row>
    <row r="234" spans="3:14" ht="15.75" customHeight="1">
      <c r="C234" s="59"/>
      <c r="D234" s="59"/>
      <c r="E234" s="59"/>
      <c r="F234" s="71"/>
      <c r="G234" s="72"/>
      <c r="H234" s="71"/>
      <c r="I234" s="71"/>
      <c r="J234" s="45"/>
      <c r="K234" s="45"/>
      <c r="L234" s="45"/>
      <c r="M234" s="45"/>
      <c r="N234" s="45"/>
    </row>
    <row r="235" spans="3:14" ht="15.75" customHeight="1">
      <c r="C235" s="59"/>
      <c r="D235" s="59"/>
      <c r="E235" s="59"/>
      <c r="F235" s="71"/>
      <c r="G235" s="72"/>
      <c r="H235" s="71"/>
      <c r="I235" s="71"/>
      <c r="J235" s="45"/>
      <c r="K235" s="45"/>
      <c r="L235" s="45"/>
      <c r="M235" s="45"/>
      <c r="N235" s="45"/>
    </row>
    <row r="236" spans="3:14" ht="15.75" customHeight="1">
      <c r="C236" s="59"/>
      <c r="D236" s="59"/>
      <c r="E236" s="59"/>
      <c r="F236" s="71"/>
      <c r="G236" s="72"/>
      <c r="H236" s="71"/>
      <c r="I236" s="71"/>
      <c r="J236" s="45"/>
      <c r="K236" s="45"/>
      <c r="L236" s="45"/>
      <c r="M236" s="45"/>
      <c r="N236" s="45"/>
    </row>
    <row r="237" spans="3:14" ht="15.75" customHeight="1">
      <c r="C237" s="59"/>
      <c r="D237" s="59"/>
      <c r="E237" s="59"/>
      <c r="F237" s="71"/>
      <c r="G237" s="72"/>
      <c r="H237" s="71"/>
      <c r="I237" s="71"/>
      <c r="J237" s="45"/>
      <c r="K237" s="45"/>
      <c r="L237" s="45"/>
      <c r="M237" s="45"/>
      <c r="N237" s="45"/>
    </row>
    <row r="238" spans="3:14" ht="15.75" customHeight="1">
      <c r="C238" s="59"/>
      <c r="D238" s="59"/>
      <c r="E238" s="59"/>
      <c r="F238" s="71"/>
      <c r="G238" s="72"/>
      <c r="H238" s="71"/>
      <c r="I238" s="71"/>
      <c r="J238" s="45"/>
      <c r="K238" s="45"/>
      <c r="L238" s="45"/>
      <c r="M238" s="45"/>
      <c r="N238" s="45"/>
    </row>
    <row r="239" spans="3:14" ht="15.75" customHeight="1">
      <c r="C239" s="59"/>
      <c r="D239" s="59"/>
      <c r="E239" s="59"/>
      <c r="F239" s="71"/>
      <c r="G239" s="72"/>
      <c r="H239" s="71"/>
      <c r="I239" s="71"/>
      <c r="J239" s="45"/>
      <c r="K239" s="45"/>
      <c r="L239" s="45"/>
      <c r="M239" s="45"/>
      <c r="N239" s="45"/>
    </row>
    <row r="240" spans="3:14" ht="15.75" customHeight="1">
      <c r="C240" s="59"/>
      <c r="D240" s="59"/>
      <c r="E240" s="59"/>
      <c r="F240" s="71"/>
      <c r="G240" s="72"/>
      <c r="H240" s="71"/>
      <c r="I240" s="71"/>
      <c r="J240" s="45"/>
      <c r="K240" s="45"/>
      <c r="L240" s="45"/>
      <c r="M240" s="45"/>
      <c r="N240" s="45"/>
    </row>
    <row r="241" spans="3:14" ht="15.75" customHeight="1">
      <c r="C241" s="59"/>
      <c r="D241" s="59"/>
      <c r="E241" s="59"/>
      <c r="F241" s="71"/>
      <c r="G241" s="72"/>
      <c r="H241" s="71"/>
      <c r="I241" s="71"/>
      <c r="J241" s="45"/>
      <c r="K241" s="45"/>
      <c r="L241" s="45"/>
      <c r="M241" s="45"/>
      <c r="N241" s="45"/>
    </row>
    <row r="242" spans="3:14" ht="15.75" customHeight="1">
      <c r="C242" s="59"/>
      <c r="D242" s="59"/>
      <c r="E242" s="59"/>
      <c r="F242" s="71"/>
      <c r="G242" s="72"/>
      <c r="H242" s="71"/>
      <c r="I242" s="71"/>
      <c r="J242" s="45"/>
      <c r="K242" s="45"/>
      <c r="L242" s="45"/>
      <c r="M242" s="45"/>
      <c r="N242" s="45"/>
    </row>
    <row r="243" spans="3:14" ht="15.75" customHeight="1">
      <c r="C243" s="59"/>
      <c r="D243" s="59"/>
      <c r="E243" s="59"/>
      <c r="F243" s="71"/>
      <c r="G243" s="72"/>
      <c r="H243" s="71"/>
      <c r="I243" s="71"/>
      <c r="J243" s="45"/>
      <c r="K243" s="45"/>
      <c r="L243" s="45"/>
      <c r="M243" s="45"/>
      <c r="N243" s="45"/>
    </row>
    <row r="244" spans="3:14" ht="15.75" customHeight="1">
      <c r="C244" s="59"/>
      <c r="D244" s="59"/>
      <c r="E244" s="59"/>
      <c r="F244" s="71"/>
      <c r="G244" s="72"/>
      <c r="H244" s="71"/>
      <c r="I244" s="71"/>
      <c r="J244" s="45"/>
      <c r="K244" s="45"/>
      <c r="L244" s="45"/>
      <c r="M244" s="45"/>
      <c r="N244" s="45"/>
    </row>
    <row r="245" spans="3:14" ht="15.75" customHeight="1">
      <c r="C245" s="59"/>
      <c r="D245" s="59"/>
      <c r="E245" s="59"/>
      <c r="F245" s="71"/>
      <c r="G245" s="72"/>
      <c r="H245" s="71"/>
      <c r="I245" s="71"/>
      <c r="J245" s="45"/>
      <c r="K245" s="45"/>
      <c r="L245" s="45"/>
      <c r="M245" s="45"/>
      <c r="N245" s="45"/>
    </row>
    <row r="246" spans="3:14" ht="15.75" customHeight="1">
      <c r="C246" s="59"/>
      <c r="D246" s="59"/>
      <c r="E246" s="59"/>
      <c r="F246" s="71"/>
      <c r="G246" s="72"/>
      <c r="H246" s="71"/>
      <c r="I246" s="71"/>
      <c r="J246" s="45"/>
      <c r="K246" s="45"/>
      <c r="L246" s="45"/>
      <c r="M246" s="45"/>
      <c r="N246" s="45"/>
    </row>
    <row r="247" spans="3:14" ht="15.75" customHeight="1">
      <c r="C247" s="59"/>
      <c r="D247" s="59"/>
      <c r="E247" s="59"/>
      <c r="F247" s="71"/>
      <c r="G247" s="72"/>
      <c r="H247" s="71"/>
      <c r="I247" s="71"/>
      <c r="J247" s="45"/>
      <c r="K247" s="45"/>
      <c r="L247" s="45"/>
      <c r="M247" s="45"/>
      <c r="N247" s="45"/>
    </row>
    <row r="248" spans="3:14" ht="15.75" customHeight="1">
      <c r="C248" s="59"/>
      <c r="D248" s="59"/>
      <c r="E248" s="59"/>
      <c r="F248" s="71"/>
      <c r="G248" s="72"/>
      <c r="H248" s="71"/>
      <c r="I248" s="71"/>
      <c r="J248" s="45"/>
      <c r="K248" s="45"/>
      <c r="L248" s="45"/>
      <c r="M248" s="45"/>
      <c r="N248" s="45"/>
    </row>
    <row r="249" spans="3:14" ht="15.75" customHeight="1">
      <c r="C249" s="59"/>
      <c r="D249" s="59"/>
      <c r="E249" s="59"/>
      <c r="F249" s="71"/>
      <c r="G249" s="72"/>
      <c r="H249" s="71"/>
      <c r="I249" s="71"/>
      <c r="J249" s="45"/>
      <c r="K249" s="45"/>
      <c r="L249" s="45"/>
      <c r="M249" s="45"/>
      <c r="N249" s="45"/>
    </row>
    <row r="250" spans="3:14" ht="15.75" customHeight="1">
      <c r="C250" s="59"/>
      <c r="D250" s="59"/>
      <c r="E250" s="59"/>
      <c r="F250" s="71"/>
      <c r="G250" s="72"/>
      <c r="H250" s="71"/>
      <c r="I250" s="71"/>
      <c r="J250" s="45"/>
      <c r="K250" s="45"/>
      <c r="L250" s="45"/>
      <c r="M250" s="45"/>
      <c r="N250" s="45"/>
    </row>
    <row r="251" spans="3:14" ht="15.75" customHeight="1">
      <c r="C251" s="59"/>
      <c r="D251" s="59"/>
      <c r="E251" s="59"/>
      <c r="F251" s="71"/>
      <c r="G251" s="72"/>
      <c r="H251" s="71"/>
      <c r="I251" s="71"/>
      <c r="J251" s="45"/>
      <c r="K251" s="45"/>
      <c r="L251" s="45"/>
      <c r="M251" s="45"/>
      <c r="N251" s="45"/>
    </row>
    <row r="252" spans="3:14" ht="15.75" customHeight="1">
      <c r="C252" s="59"/>
      <c r="D252" s="59"/>
      <c r="E252" s="59"/>
      <c r="F252" s="71"/>
      <c r="G252" s="72"/>
      <c r="H252" s="71"/>
      <c r="I252" s="71"/>
      <c r="J252" s="45"/>
      <c r="K252" s="45"/>
      <c r="L252" s="45"/>
      <c r="M252" s="45"/>
      <c r="N252" s="45"/>
    </row>
    <row r="253" spans="3:14" ht="15.75" customHeight="1">
      <c r="C253" s="59"/>
      <c r="D253" s="59"/>
      <c r="E253" s="59"/>
      <c r="F253" s="71"/>
      <c r="G253" s="72"/>
      <c r="H253" s="71"/>
      <c r="I253" s="71"/>
      <c r="J253" s="45"/>
      <c r="K253" s="45"/>
      <c r="L253" s="45"/>
      <c r="M253" s="45"/>
      <c r="N253" s="45"/>
    </row>
    <row r="254" spans="3:14" ht="15.75" customHeight="1">
      <c r="C254" s="59"/>
      <c r="D254" s="59"/>
      <c r="E254" s="59"/>
      <c r="F254" s="71"/>
      <c r="G254" s="72"/>
      <c r="H254" s="71"/>
      <c r="I254" s="71"/>
      <c r="J254" s="45"/>
      <c r="K254" s="45"/>
      <c r="L254" s="45"/>
      <c r="M254" s="45"/>
      <c r="N254" s="45"/>
    </row>
    <row r="255" spans="3:14" ht="15.75" customHeight="1">
      <c r="C255" s="59"/>
      <c r="D255" s="59"/>
      <c r="E255" s="59"/>
      <c r="F255" s="71"/>
      <c r="G255" s="72"/>
      <c r="H255" s="71"/>
      <c r="I255" s="71"/>
      <c r="J255" s="45"/>
      <c r="K255" s="45"/>
      <c r="L255" s="45"/>
      <c r="M255" s="45"/>
      <c r="N255" s="45"/>
    </row>
    <row r="256" spans="3:14" ht="15.75" customHeight="1">
      <c r="C256" s="59"/>
      <c r="D256" s="59"/>
      <c r="E256" s="59"/>
      <c r="F256" s="71"/>
      <c r="G256" s="72"/>
      <c r="H256" s="71"/>
      <c r="I256" s="71"/>
      <c r="J256" s="45"/>
      <c r="K256" s="45"/>
      <c r="L256" s="45"/>
      <c r="M256" s="45"/>
      <c r="N256" s="45"/>
    </row>
    <row r="257" spans="3:14" ht="15.75" customHeight="1">
      <c r="C257" s="59"/>
      <c r="D257" s="59"/>
      <c r="E257" s="59"/>
      <c r="F257" s="71"/>
      <c r="G257" s="72"/>
      <c r="H257" s="71"/>
      <c r="I257" s="71"/>
      <c r="J257" s="45"/>
      <c r="K257" s="45"/>
      <c r="L257" s="45"/>
      <c r="M257" s="45"/>
      <c r="N257" s="45"/>
    </row>
    <row r="258" spans="3:14" ht="15.75" customHeight="1">
      <c r="C258" s="59"/>
      <c r="D258" s="59"/>
      <c r="E258" s="59"/>
      <c r="F258" s="71"/>
      <c r="G258" s="72"/>
      <c r="H258" s="71"/>
      <c r="I258" s="71"/>
      <c r="J258" s="45"/>
      <c r="K258" s="45"/>
      <c r="L258" s="45"/>
      <c r="M258" s="45"/>
      <c r="N258" s="45"/>
    </row>
    <row r="259" spans="3:14" ht="15.75" customHeight="1">
      <c r="C259" s="59"/>
      <c r="D259" s="59"/>
      <c r="E259" s="59"/>
      <c r="F259" s="71"/>
      <c r="G259" s="72"/>
      <c r="H259" s="71"/>
      <c r="I259" s="71"/>
      <c r="J259" s="45"/>
      <c r="K259" s="45"/>
      <c r="L259" s="45"/>
      <c r="M259" s="45"/>
      <c r="N259" s="45"/>
    </row>
    <row r="260" spans="3:14" ht="15.75" customHeight="1">
      <c r="C260" s="59"/>
      <c r="D260" s="59"/>
      <c r="E260" s="59"/>
      <c r="F260" s="71"/>
      <c r="G260" s="72"/>
      <c r="H260" s="71"/>
      <c r="I260" s="71"/>
      <c r="J260" s="45"/>
      <c r="K260" s="45"/>
      <c r="L260" s="45"/>
      <c r="M260" s="45"/>
      <c r="N260" s="45"/>
    </row>
    <row r="261" spans="3:14" ht="15.75" customHeight="1">
      <c r="C261" s="59"/>
      <c r="D261" s="59"/>
      <c r="E261" s="59"/>
      <c r="F261" s="71"/>
      <c r="G261" s="72"/>
      <c r="H261" s="71"/>
      <c r="I261" s="71"/>
      <c r="J261" s="45"/>
      <c r="K261" s="45"/>
      <c r="L261" s="45"/>
      <c r="M261" s="45"/>
      <c r="N261" s="45"/>
    </row>
    <row r="262" spans="3:14" ht="15.75" customHeight="1">
      <c r="C262" s="59"/>
      <c r="D262" s="59"/>
      <c r="E262" s="59"/>
      <c r="F262" s="71"/>
      <c r="G262" s="72"/>
      <c r="H262" s="71"/>
      <c r="I262" s="71"/>
      <c r="J262" s="45"/>
      <c r="K262" s="45"/>
      <c r="L262" s="45"/>
      <c r="M262" s="45"/>
      <c r="N262" s="45"/>
    </row>
    <row r="263" spans="3:14" ht="15.75" customHeight="1">
      <c r="C263" s="59"/>
      <c r="D263" s="59"/>
      <c r="E263" s="59"/>
      <c r="F263" s="71"/>
      <c r="G263" s="72"/>
      <c r="H263" s="71"/>
      <c r="I263" s="71"/>
      <c r="J263" s="45"/>
      <c r="K263" s="45"/>
      <c r="L263" s="45"/>
      <c r="M263" s="45"/>
      <c r="N263" s="45"/>
    </row>
    <row r="264" spans="3:14" ht="15.75" customHeight="1">
      <c r="C264" s="59"/>
      <c r="D264" s="59"/>
      <c r="E264" s="59"/>
      <c r="F264" s="71"/>
      <c r="G264" s="72"/>
      <c r="H264" s="71"/>
      <c r="I264" s="71"/>
      <c r="J264" s="45"/>
      <c r="K264" s="45"/>
      <c r="L264" s="45"/>
      <c r="M264" s="45"/>
      <c r="N264" s="45"/>
    </row>
    <row r="265" spans="3:14" ht="15.75" customHeight="1">
      <c r="C265" s="59"/>
      <c r="D265" s="59"/>
      <c r="E265" s="59"/>
      <c r="F265" s="71"/>
      <c r="G265" s="72"/>
      <c r="H265" s="71"/>
      <c r="I265" s="71"/>
      <c r="J265" s="45"/>
      <c r="K265" s="45"/>
      <c r="L265" s="45"/>
      <c r="M265" s="45"/>
      <c r="N265" s="45"/>
    </row>
    <row r="266" spans="3:14" ht="15.75" customHeight="1">
      <c r="C266" s="59"/>
      <c r="D266" s="59"/>
      <c r="E266" s="59"/>
      <c r="F266" s="71"/>
      <c r="G266" s="72"/>
      <c r="H266" s="71"/>
      <c r="I266" s="71"/>
      <c r="J266" s="45"/>
      <c r="K266" s="45"/>
      <c r="L266" s="45"/>
      <c r="M266" s="45"/>
      <c r="N266" s="45"/>
    </row>
    <row r="267" spans="3:14" ht="15.75" customHeight="1">
      <c r="C267" s="59"/>
      <c r="D267" s="59"/>
      <c r="E267" s="59"/>
      <c r="F267" s="71"/>
      <c r="G267" s="72"/>
      <c r="H267" s="71"/>
      <c r="I267" s="71"/>
      <c r="J267" s="45"/>
      <c r="K267" s="45"/>
      <c r="L267" s="45"/>
      <c r="M267" s="45"/>
      <c r="N267" s="45"/>
    </row>
    <row r="268" spans="3:14" ht="15.75" customHeight="1">
      <c r="C268" s="59"/>
      <c r="D268" s="59"/>
      <c r="E268" s="59"/>
      <c r="F268" s="71"/>
      <c r="G268" s="72"/>
      <c r="H268" s="71"/>
      <c r="I268" s="71"/>
      <c r="J268" s="45"/>
      <c r="K268" s="45"/>
      <c r="L268" s="45"/>
      <c r="M268" s="45"/>
      <c r="N268" s="45"/>
    </row>
    <row r="269" spans="3:14" ht="15.75" customHeight="1">
      <c r="C269" s="59"/>
      <c r="D269" s="59"/>
      <c r="E269" s="59"/>
      <c r="F269" s="71"/>
      <c r="G269" s="72"/>
      <c r="H269" s="71"/>
      <c r="I269" s="71"/>
      <c r="J269" s="45"/>
      <c r="K269" s="45"/>
      <c r="L269" s="45"/>
      <c r="M269" s="45"/>
      <c r="N269" s="45"/>
    </row>
    <row r="270" spans="3:14" ht="15.75" customHeight="1">
      <c r="C270" s="59"/>
      <c r="D270" s="59"/>
      <c r="E270" s="59"/>
      <c r="F270" s="71"/>
      <c r="G270" s="72"/>
      <c r="H270" s="71"/>
      <c r="I270" s="71"/>
      <c r="J270" s="45"/>
      <c r="K270" s="45"/>
      <c r="L270" s="45"/>
      <c r="M270" s="45"/>
      <c r="N270" s="45"/>
    </row>
    <row r="271" spans="3:14" ht="15.75" customHeight="1">
      <c r="C271" s="59"/>
      <c r="D271" s="59"/>
      <c r="E271" s="59"/>
      <c r="F271" s="71"/>
      <c r="G271" s="72"/>
      <c r="H271" s="71"/>
      <c r="I271" s="71"/>
      <c r="J271" s="45"/>
      <c r="K271" s="45"/>
      <c r="L271" s="45"/>
      <c r="M271" s="45"/>
      <c r="N271" s="45"/>
    </row>
    <row r="272" spans="3:14" ht="15.75" customHeight="1">
      <c r="C272" s="59"/>
      <c r="D272" s="59"/>
      <c r="E272" s="59"/>
      <c r="F272" s="71"/>
      <c r="G272" s="72"/>
      <c r="H272" s="71"/>
      <c r="I272" s="71"/>
      <c r="J272" s="45"/>
      <c r="K272" s="45"/>
      <c r="L272" s="45"/>
      <c r="M272" s="45"/>
      <c r="N272" s="45"/>
    </row>
    <row r="273" spans="3:14" ht="15.75" customHeight="1">
      <c r="C273" s="59"/>
      <c r="D273" s="59"/>
      <c r="E273" s="59"/>
      <c r="F273" s="71"/>
      <c r="G273" s="72"/>
      <c r="H273" s="71"/>
      <c r="I273" s="71"/>
      <c r="J273" s="45"/>
      <c r="K273" s="45"/>
      <c r="L273" s="45"/>
      <c r="M273" s="45"/>
      <c r="N273" s="45"/>
    </row>
    <row r="274" spans="3:14" ht="15.75" customHeight="1">
      <c r="C274" s="59"/>
      <c r="D274" s="59"/>
      <c r="E274" s="59"/>
      <c r="F274" s="71"/>
      <c r="G274" s="72"/>
      <c r="H274" s="71"/>
      <c r="I274" s="71"/>
      <c r="J274" s="45"/>
      <c r="K274" s="45"/>
      <c r="L274" s="45"/>
      <c r="M274" s="45"/>
      <c r="N274" s="45"/>
    </row>
    <row r="275" spans="3:14" ht="15.75" customHeight="1">
      <c r="C275" s="59"/>
      <c r="D275" s="59"/>
      <c r="E275" s="59"/>
      <c r="F275" s="71"/>
      <c r="G275" s="72"/>
      <c r="H275" s="71"/>
      <c r="I275" s="71"/>
      <c r="J275" s="45"/>
      <c r="K275" s="45"/>
      <c r="L275" s="45"/>
      <c r="M275" s="45"/>
      <c r="N275" s="45"/>
    </row>
    <row r="276" spans="3:14" ht="15.75" customHeight="1">
      <c r="C276" s="59"/>
      <c r="D276" s="59"/>
      <c r="E276" s="59"/>
      <c r="F276" s="71"/>
      <c r="G276" s="72"/>
      <c r="H276" s="71"/>
      <c r="I276" s="71"/>
      <c r="J276" s="45"/>
      <c r="K276" s="45"/>
      <c r="L276" s="45"/>
      <c r="M276" s="45"/>
      <c r="N276" s="45"/>
    </row>
    <row r="277" spans="3:14" ht="15.75" customHeight="1">
      <c r="C277" s="59"/>
      <c r="D277" s="59"/>
      <c r="E277" s="59"/>
      <c r="F277" s="71"/>
      <c r="G277" s="72"/>
      <c r="H277" s="71"/>
      <c r="I277" s="71"/>
      <c r="J277" s="45"/>
      <c r="K277" s="45"/>
      <c r="L277" s="45"/>
      <c r="M277" s="45"/>
      <c r="N277" s="45"/>
    </row>
    <row r="278" spans="3:14" ht="15.75" customHeight="1">
      <c r="C278" s="59"/>
      <c r="D278" s="59"/>
      <c r="E278" s="59"/>
      <c r="F278" s="71"/>
      <c r="G278" s="72"/>
      <c r="H278" s="71"/>
      <c r="I278" s="71"/>
      <c r="J278" s="45"/>
      <c r="K278" s="45"/>
      <c r="L278" s="45"/>
      <c r="M278" s="45"/>
      <c r="N278" s="45"/>
    </row>
    <row r="279" spans="3:14" ht="15.75" customHeight="1">
      <c r="C279" s="59"/>
      <c r="D279" s="59"/>
      <c r="E279" s="59"/>
      <c r="F279" s="71"/>
      <c r="G279" s="72"/>
      <c r="H279" s="71"/>
      <c r="I279" s="71"/>
      <c r="J279" s="45"/>
      <c r="K279" s="45"/>
      <c r="L279" s="45"/>
      <c r="M279" s="45"/>
      <c r="N279" s="45"/>
    </row>
    <row r="280" spans="3:14" ht="15.75" customHeight="1">
      <c r="C280" s="59"/>
      <c r="D280" s="59"/>
      <c r="E280" s="59"/>
      <c r="F280" s="71"/>
      <c r="G280" s="72"/>
      <c r="H280" s="71"/>
      <c r="I280" s="71"/>
      <c r="J280" s="45"/>
      <c r="K280" s="45"/>
      <c r="L280" s="45"/>
      <c r="M280" s="45"/>
      <c r="N280" s="45"/>
    </row>
    <row r="281" spans="3:14" ht="15.75" customHeight="1">
      <c r="C281" s="59"/>
      <c r="D281" s="59"/>
      <c r="E281" s="59"/>
      <c r="F281" s="71"/>
      <c r="G281" s="72"/>
      <c r="H281" s="71"/>
      <c r="I281" s="71"/>
      <c r="J281" s="45"/>
      <c r="K281" s="45"/>
      <c r="L281" s="45"/>
      <c r="M281" s="45"/>
      <c r="N281" s="45"/>
    </row>
    <row r="282" spans="3:14" ht="15.75" customHeight="1">
      <c r="C282" s="59"/>
      <c r="D282" s="59"/>
      <c r="E282" s="59"/>
      <c r="F282" s="71"/>
      <c r="G282" s="72"/>
      <c r="H282" s="71"/>
      <c r="I282" s="71"/>
      <c r="J282" s="45"/>
      <c r="K282" s="45"/>
      <c r="L282" s="45"/>
      <c r="M282" s="45"/>
      <c r="N282" s="45"/>
    </row>
    <row r="283" spans="3:14" ht="15.75" customHeight="1">
      <c r="C283" s="59"/>
      <c r="D283" s="59"/>
      <c r="E283" s="59"/>
      <c r="F283" s="71"/>
      <c r="G283" s="72"/>
      <c r="H283" s="71"/>
      <c r="I283" s="71"/>
      <c r="J283" s="45"/>
      <c r="K283" s="45"/>
      <c r="L283" s="45"/>
      <c r="M283" s="45"/>
      <c r="N283" s="45"/>
    </row>
    <row r="284" spans="3:14" ht="15.75" customHeight="1">
      <c r="C284" s="59"/>
      <c r="D284" s="59"/>
      <c r="E284" s="59"/>
      <c r="F284" s="71"/>
      <c r="G284" s="72"/>
      <c r="H284" s="71"/>
      <c r="I284" s="71"/>
      <c r="J284" s="45"/>
      <c r="K284" s="45"/>
      <c r="L284" s="45"/>
      <c r="M284" s="45"/>
      <c r="N284" s="45"/>
    </row>
    <row r="285" spans="3:14" ht="15.75" customHeight="1">
      <c r="C285" s="59"/>
      <c r="D285" s="59"/>
      <c r="E285" s="59"/>
      <c r="F285" s="71"/>
      <c r="G285" s="72"/>
      <c r="H285" s="71"/>
      <c r="I285" s="71"/>
      <c r="J285" s="45"/>
      <c r="K285" s="45"/>
      <c r="L285" s="45"/>
      <c r="M285" s="45"/>
      <c r="N285" s="45"/>
    </row>
    <row r="286" spans="3:14" ht="15.75" customHeight="1">
      <c r="C286" s="59"/>
      <c r="D286" s="59"/>
      <c r="E286" s="59"/>
      <c r="F286" s="71"/>
      <c r="G286" s="72"/>
      <c r="H286" s="71"/>
      <c r="I286" s="71"/>
      <c r="J286" s="45"/>
      <c r="K286" s="45"/>
      <c r="L286" s="45"/>
      <c r="M286" s="45"/>
      <c r="N286" s="45"/>
    </row>
    <row r="287" spans="3:14" ht="15.75" customHeight="1">
      <c r="C287" s="59"/>
      <c r="D287" s="59"/>
      <c r="E287" s="59"/>
      <c r="F287" s="71"/>
      <c r="G287" s="72"/>
      <c r="H287" s="71"/>
      <c r="I287" s="71"/>
      <c r="J287" s="45"/>
      <c r="K287" s="45"/>
      <c r="L287" s="45"/>
      <c r="M287" s="45"/>
      <c r="N287" s="45"/>
    </row>
    <row r="288" spans="3:14" ht="15.75" customHeight="1">
      <c r="C288" s="59"/>
      <c r="D288" s="59"/>
      <c r="E288" s="59"/>
      <c r="F288" s="71"/>
      <c r="G288" s="72"/>
      <c r="H288" s="71"/>
      <c r="I288" s="71"/>
      <c r="J288" s="45"/>
      <c r="K288" s="45"/>
      <c r="L288" s="45"/>
      <c r="M288" s="45"/>
      <c r="N288" s="45"/>
    </row>
    <row r="289" spans="3:14" ht="15.75" customHeight="1">
      <c r="C289" s="59"/>
      <c r="D289" s="59"/>
      <c r="E289" s="59"/>
      <c r="F289" s="71"/>
      <c r="G289" s="72"/>
      <c r="H289" s="71"/>
      <c r="I289" s="71"/>
      <c r="J289" s="45"/>
      <c r="K289" s="45"/>
      <c r="L289" s="45"/>
      <c r="M289" s="45"/>
      <c r="N289" s="45"/>
    </row>
    <row r="290" spans="3:14" ht="15.75" customHeight="1">
      <c r="C290" s="59"/>
      <c r="D290" s="59"/>
      <c r="E290" s="59"/>
      <c r="F290" s="71"/>
      <c r="G290" s="72"/>
      <c r="H290" s="71"/>
      <c r="I290" s="71"/>
      <c r="J290" s="45"/>
      <c r="K290" s="45"/>
      <c r="L290" s="45"/>
      <c r="M290" s="45"/>
      <c r="N290" s="45"/>
    </row>
    <row r="291" spans="3:14" ht="15.75" customHeight="1">
      <c r="C291" s="59"/>
      <c r="D291" s="59"/>
      <c r="E291" s="59"/>
      <c r="F291" s="71"/>
      <c r="G291" s="72"/>
      <c r="H291" s="71"/>
      <c r="I291" s="71"/>
      <c r="J291" s="45"/>
      <c r="K291" s="45"/>
      <c r="L291" s="45"/>
      <c r="M291" s="45"/>
      <c r="N291" s="45"/>
    </row>
    <row r="292" spans="3:14" ht="15.75" customHeight="1">
      <c r="C292" s="59"/>
      <c r="D292" s="59"/>
      <c r="E292" s="59"/>
      <c r="F292" s="71"/>
      <c r="G292" s="72"/>
      <c r="H292" s="71"/>
      <c r="I292" s="71"/>
      <c r="J292" s="45"/>
      <c r="K292" s="45"/>
      <c r="L292" s="45"/>
      <c r="M292" s="45"/>
      <c r="N292" s="45"/>
    </row>
    <row r="293" spans="3:14" ht="15.75" customHeight="1">
      <c r="C293" s="59"/>
      <c r="D293" s="59"/>
      <c r="E293" s="59"/>
      <c r="F293" s="71"/>
      <c r="G293" s="72"/>
      <c r="H293" s="71"/>
      <c r="I293" s="71"/>
      <c r="J293" s="45"/>
      <c r="K293" s="45"/>
      <c r="L293" s="45"/>
      <c r="M293" s="45"/>
      <c r="N293" s="45"/>
    </row>
    <row r="294" spans="3:14" ht="15.75" customHeight="1">
      <c r="C294" s="59"/>
      <c r="D294" s="59"/>
      <c r="E294" s="59"/>
      <c r="F294" s="71"/>
      <c r="G294" s="72"/>
      <c r="H294" s="71"/>
      <c r="I294" s="71"/>
      <c r="J294" s="45"/>
      <c r="K294" s="45"/>
      <c r="L294" s="45"/>
      <c r="M294" s="45"/>
      <c r="N294" s="45"/>
    </row>
    <row r="295" spans="3:14" ht="15.75" customHeight="1">
      <c r="C295" s="59"/>
      <c r="D295" s="59"/>
      <c r="E295" s="59"/>
      <c r="F295" s="71"/>
      <c r="G295" s="72"/>
      <c r="H295" s="71"/>
      <c r="I295" s="71"/>
      <c r="J295" s="45"/>
      <c r="K295" s="45"/>
      <c r="L295" s="45"/>
      <c r="M295" s="45"/>
      <c r="N295" s="45"/>
    </row>
    <row r="296" spans="3:14" ht="15.75" customHeight="1">
      <c r="C296" s="59"/>
      <c r="D296" s="59"/>
      <c r="E296" s="59"/>
      <c r="F296" s="71"/>
      <c r="G296" s="72"/>
      <c r="H296" s="71"/>
      <c r="I296" s="71"/>
      <c r="J296" s="45"/>
      <c r="K296" s="45"/>
      <c r="L296" s="45"/>
      <c r="M296" s="45"/>
      <c r="N296" s="45"/>
    </row>
    <row r="297" spans="3:14" ht="15.75" customHeight="1">
      <c r="C297" s="59"/>
      <c r="D297" s="59"/>
      <c r="E297" s="59"/>
      <c r="F297" s="71"/>
      <c r="G297" s="72"/>
      <c r="H297" s="71"/>
      <c r="I297" s="71"/>
      <c r="J297" s="45"/>
      <c r="K297" s="45"/>
      <c r="L297" s="45"/>
      <c r="M297" s="45"/>
      <c r="N297" s="45"/>
    </row>
    <row r="298" spans="3:14" ht="15.75" customHeight="1">
      <c r="C298" s="59"/>
      <c r="D298" s="59"/>
      <c r="E298" s="59"/>
      <c r="F298" s="71"/>
      <c r="G298" s="72"/>
      <c r="H298" s="71"/>
      <c r="I298" s="71"/>
      <c r="J298" s="45"/>
      <c r="K298" s="45"/>
      <c r="L298" s="45"/>
      <c r="M298" s="45"/>
      <c r="N298" s="45"/>
    </row>
    <row r="299" spans="3:14" ht="15.75" customHeight="1">
      <c r="C299" s="59"/>
      <c r="D299" s="59"/>
      <c r="E299" s="59"/>
      <c r="F299" s="71"/>
      <c r="G299" s="72"/>
      <c r="H299" s="71"/>
      <c r="I299" s="71"/>
      <c r="J299" s="45"/>
      <c r="K299" s="45"/>
      <c r="L299" s="45"/>
      <c r="M299" s="45"/>
      <c r="N299" s="45"/>
    </row>
    <row r="300" spans="3:14" ht="15.75" customHeight="1">
      <c r="C300" s="59"/>
      <c r="D300" s="59"/>
      <c r="E300" s="59"/>
      <c r="F300" s="71"/>
      <c r="G300" s="72"/>
      <c r="H300" s="71"/>
      <c r="I300" s="71"/>
      <c r="J300" s="45"/>
      <c r="K300" s="45"/>
      <c r="L300" s="45"/>
      <c r="M300" s="45"/>
      <c r="N300" s="45"/>
    </row>
    <row r="301" spans="3:14" ht="15.75" customHeight="1">
      <c r="C301" s="59"/>
      <c r="D301" s="59"/>
      <c r="E301" s="59"/>
      <c r="F301" s="71"/>
      <c r="G301" s="72"/>
      <c r="H301" s="71"/>
      <c r="I301" s="71"/>
      <c r="J301" s="45"/>
      <c r="K301" s="45"/>
      <c r="L301" s="45"/>
      <c r="M301" s="45"/>
      <c r="N301" s="45"/>
    </row>
    <row r="302" spans="3:14" ht="15.75" customHeight="1">
      <c r="C302" s="59"/>
      <c r="D302" s="59"/>
      <c r="E302" s="59"/>
      <c r="F302" s="71"/>
      <c r="G302" s="72"/>
      <c r="H302" s="71"/>
      <c r="I302" s="71"/>
      <c r="J302" s="45"/>
      <c r="K302" s="45"/>
      <c r="L302" s="45"/>
      <c r="M302" s="45"/>
      <c r="N302" s="45"/>
    </row>
    <row r="303" spans="3:14" ht="15.75" customHeight="1">
      <c r="C303" s="59"/>
      <c r="D303" s="59"/>
      <c r="E303" s="59"/>
      <c r="F303" s="71"/>
      <c r="G303" s="72"/>
      <c r="H303" s="71"/>
      <c r="I303" s="71"/>
      <c r="J303" s="45"/>
      <c r="K303" s="45"/>
      <c r="L303" s="45"/>
      <c r="M303" s="45"/>
      <c r="N303" s="45"/>
    </row>
    <row r="304" spans="3:14" ht="15.75" customHeight="1">
      <c r="C304" s="59"/>
      <c r="D304" s="59"/>
      <c r="E304" s="59"/>
      <c r="F304" s="71"/>
      <c r="G304" s="72"/>
      <c r="H304" s="71"/>
      <c r="I304" s="71"/>
      <c r="J304" s="45"/>
      <c r="K304" s="45"/>
      <c r="L304" s="45"/>
      <c r="M304" s="45"/>
      <c r="N304" s="45"/>
    </row>
    <row r="305" spans="3:14" ht="15.75" customHeight="1">
      <c r="C305" s="59"/>
      <c r="D305" s="59"/>
      <c r="E305" s="59"/>
      <c r="F305" s="71"/>
      <c r="G305" s="72"/>
      <c r="H305" s="71"/>
      <c r="I305" s="71"/>
      <c r="J305" s="45"/>
      <c r="K305" s="45"/>
      <c r="L305" s="45"/>
      <c r="M305" s="45"/>
      <c r="N305" s="45"/>
    </row>
    <row r="306" spans="3:14" ht="15.75" customHeight="1">
      <c r="C306" s="59"/>
      <c r="D306" s="59"/>
      <c r="E306" s="59"/>
      <c r="F306" s="71"/>
      <c r="G306" s="72"/>
      <c r="H306" s="71"/>
      <c r="I306" s="71"/>
      <c r="J306" s="45"/>
      <c r="K306" s="45"/>
      <c r="L306" s="45"/>
      <c r="M306" s="45"/>
      <c r="N306" s="45"/>
    </row>
    <row r="307" spans="3:14" ht="15.75" customHeight="1">
      <c r="C307" s="59"/>
      <c r="D307" s="59"/>
      <c r="E307" s="59"/>
      <c r="F307" s="71"/>
      <c r="G307" s="72"/>
      <c r="H307" s="71"/>
      <c r="I307" s="71"/>
      <c r="J307" s="45"/>
      <c r="K307" s="45"/>
      <c r="L307" s="45"/>
      <c r="M307" s="45"/>
      <c r="N307" s="45"/>
    </row>
    <row r="308" spans="3:14" ht="15.75" customHeight="1">
      <c r="C308" s="59"/>
      <c r="D308" s="59"/>
      <c r="E308" s="59"/>
      <c r="F308" s="71"/>
      <c r="G308" s="72"/>
      <c r="H308" s="71"/>
      <c r="I308" s="71"/>
      <c r="J308" s="45"/>
      <c r="K308" s="45"/>
      <c r="L308" s="45"/>
      <c r="M308" s="45"/>
      <c r="N308" s="45"/>
    </row>
    <row r="309" spans="3:14" ht="15.75" customHeight="1">
      <c r="C309" s="59"/>
      <c r="D309" s="59"/>
      <c r="E309" s="59"/>
      <c r="F309" s="71"/>
      <c r="G309" s="72"/>
      <c r="H309" s="71"/>
      <c r="I309" s="71"/>
      <c r="J309" s="45"/>
      <c r="K309" s="45"/>
      <c r="L309" s="45"/>
      <c r="M309" s="45"/>
      <c r="N309" s="45"/>
    </row>
    <row r="310" spans="3:14" ht="15.75" customHeight="1">
      <c r="C310" s="59"/>
      <c r="D310" s="59"/>
      <c r="E310" s="59"/>
      <c r="F310" s="71"/>
      <c r="G310" s="72"/>
      <c r="H310" s="71"/>
      <c r="I310" s="71"/>
      <c r="J310" s="45"/>
      <c r="K310" s="45"/>
      <c r="L310" s="45"/>
      <c r="M310" s="45"/>
      <c r="N310" s="45"/>
    </row>
    <row r="311" spans="3:14" ht="15.75" customHeight="1">
      <c r="C311" s="59"/>
      <c r="D311" s="59"/>
      <c r="E311" s="59"/>
      <c r="F311" s="71"/>
      <c r="G311" s="72"/>
      <c r="H311" s="71"/>
      <c r="I311" s="71"/>
      <c r="J311" s="45"/>
      <c r="K311" s="45"/>
      <c r="L311" s="45"/>
      <c r="M311" s="45"/>
      <c r="N311" s="45"/>
    </row>
    <row r="312" spans="3:14" ht="15.75" customHeight="1">
      <c r="C312" s="59"/>
      <c r="D312" s="59"/>
      <c r="E312" s="59"/>
      <c r="F312" s="71"/>
      <c r="G312" s="72"/>
      <c r="H312" s="71"/>
      <c r="I312" s="71"/>
      <c r="J312" s="45"/>
      <c r="K312" s="45"/>
      <c r="L312" s="45"/>
      <c r="M312" s="45"/>
      <c r="N312" s="45"/>
    </row>
    <row r="313" spans="3:14" ht="15.75" customHeight="1">
      <c r="C313" s="59"/>
      <c r="D313" s="59"/>
      <c r="E313" s="59"/>
      <c r="F313" s="71"/>
      <c r="G313" s="72"/>
      <c r="H313" s="71"/>
      <c r="I313" s="71"/>
      <c r="J313" s="45"/>
      <c r="K313" s="45"/>
      <c r="L313" s="45"/>
      <c r="M313" s="45"/>
      <c r="N313" s="45"/>
    </row>
    <row r="314" spans="3:14" ht="15.75" customHeight="1">
      <c r="C314" s="59"/>
      <c r="D314" s="59"/>
      <c r="E314" s="59"/>
      <c r="F314" s="71"/>
      <c r="G314" s="72"/>
      <c r="H314" s="71"/>
      <c r="I314" s="71"/>
      <c r="J314" s="45"/>
      <c r="K314" s="45"/>
      <c r="L314" s="45"/>
      <c r="M314" s="45"/>
      <c r="N314" s="45"/>
    </row>
    <row r="315" spans="3:14" ht="15.75" customHeight="1">
      <c r="C315" s="59"/>
      <c r="D315" s="59"/>
      <c r="E315" s="59"/>
      <c r="F315" s="71"/>
      <c r="G315" s="72"/>
      <c r="H315" s="71"/>
      <c r="I315" s="71"/>
      <c r="J315" s="45"/>
      <c r="K315" s="45"/>
      <c r="L315" s="45"/>
      <c r="M315" s="45"/>
      <c r="N315" s="45"/>
    </row>
    <row r="316" spans="3:14" ht="15.75" customHeight="1">
      <c r="C316" s="59"/>
      <c r="D316" s="59"/>
      <c r="E316" s="59"/>
      <c r="F316" s="71"/>
      <c r="G316" s="72"/>
      <c r="H316" s="71"/>
      <c r="I316" s="71"/>
      <c r="J316" s="45"/>
      <c r="K316" s="45"/>
      <c r="L316" s="45"/>
      <c r="M316" s="45"/>
      <c r="N316" s="45"/>
    </row>
    <row r="317" spans="3:14" ht="15.75" customHeight="1">
      <c r="C317" s="59"/>
      <c r="D317" s="59"/>
      <c r="E317" s="59"/>
      <c r="F317" s="71"/>
      <c r="G317" s="72"/>
      <c r="H317" s="71"/>
      <c r="I317" s="71"/>
      <c r="J317" s="45"/>
      <c r="K317" s="45"/>
      <c r="L317" s="45"/>
      <c r="M317" s="45"/>
      <c r="N317" s="45"/>
    </row>
    <row r="318" spans="3:14" ht="15.75" customHeight="1">
      <c r="C318" s="59"/>
      <c r="D318" s="59"/>
      <c r="E318" s="59"/>
      <c r="F318" s="71"/>
      <c r="G318" s="72"/>
      <c r="H318" s="71"/>
      <c r="I318" s="71"/>
      <c r="J318" s="45"/>
      <c r="K318" s="45"/>
      <c r="L318" s="45"/>
      <c r="M318" s="45"/>
      <c r="N318" s="45"/>
    </row>
    <row r="319" spans="3:14" ht="15.75" customHeight="1">
      <c r="C319" s="59"/>
      <c r="D319" s="59"/>
      <c r="E319" s="59"/>
      <c r="F319" s="71"/>
      <c r="G319" s="72"/>
      <c r="H319" s="71"/>
      <c r="I319" s="71"/>
      <c r="J319" s="45"/>
      <c r="K319" s="45"/>
      <c r="L319" s="45"/>
      <c r="M319" s="45"/>
      <c r="N319" s="45"/>
    </row>
    <row r="320" spans="3:14" ht="15.75" customHeight="1">
      <c r="C320" s="59"/>
      <c r="D320" s="59"/>
      <c r="E320" s="59"/>
      <c r="F320" s="71"/>
      <c r="G320" s="72"/>
      <c r="H320" s="71"/>
      <c r="I320" s="71"/>
      <c r="J320" s="45"/>
      <c r="K320" s="45"/>
      <c r="L320" s="45"/>
      <c r="M320" s="45"/>
      <c r="N320" s="45"/>
    </row>
    <row r="321" spans="3:14" ht="15.75" customHeight="1">
      <c r="C321" s="59"/>
      <c r="D321" s="59"/>
      <c r="E321" s="59"/>
      <c r="F321" s="71"/>
      <c r="G321" s="72"/>
      <c r="H321" s="71"/>
      <c r="I321" s="71"/>
      <c r="J321" s="45"/>
      <c r="K321" s="45"/>
      <c r="L321" s="45"/>
      <c r="M321" s="45"/>
      <c r="N321" s="45"/>
    </row>
    <row r="322" spans="3:14" ht="15.75" customHeight="1">
      <c r="C322" s="59"/>
      <c r="D322" s="59"/>
      <c r="E322" s="59"/>
      <c r="F322" s="71"/>
      <c r="G322" s="72"/>
      <c r="H322" s="71"/>
      <c r="I322" s="71"/>
      <c r="J322" s="45"/>
      <c r="K322" s="45"/>
      <c r="L322" s="45"/>
      <c r="M322" s="45"/>
      <c r="N322" s="45"/>
    </row>
    <row r="323" spans="3:14" ht="15.75" customHeight="1">
      <c r="C323" s="59"/>
      <c r="D323" s="59"/>
      <c r="E323" s="59"/>
      <c r="F323" s="71"/>
      <c r="G323" s="72"/>
      <c r="H323" s="71"/>
      <c r="I323" s="71"/>
      <c r="J323" s="45"/>
      <c r="K323" s="45"/>
      <c r="L323" s="45"/>
      <c r="M323" s="45"/>
      <c r="N323" s="45"/>
    </row>
    <row r="324" spans="3:14" ht="15.75" customHeight="1">
      <c r="C324" s="59"/>
      <c r="D324" s="59"/>
      <c r="E324" s="59"/>
      <c r="F324" s="71"/>
      <c r="G324" s="72"/>
      <c r="H324" s="71"/>
      <c r="I324" s="71"/>
      <c r="J324" s="45"/>
      <c r="K324" s="45"/>
      <c r="L324" s="45"/>
      <c r="M324" s="45"/>
      <c r="N324" s="45"/>
    </row>
    <row r="325" spans="3:14" ht="15.75" customHeight="1">
      <c r="C325" s="59"/>
      <c r="D325" s="59"/>
      <c r="E325" s="59"/>
      <c r="F325" s="71"/>
      <c r="G325" s="72"/>
      <c r="H325" s="71"/>
      <c r="I325" s="71"/>
      <c r="J325" s="45"/>
      <c r="K325" s="45"/>
      <c r="L325" s="45"/>
      <c r="M325" s="45"/>
      <c r="N325" s="45"/>
    </row>
    <row r="326" spans="3:14" ht="15.75" customHeight="1">
      <c r="C326" s="59"/>
      <c r="D326" s="59"/>
      <c r="E326" s="59"/>
      <c r="F326" s="71"/>
      <c r="G326" s="72"/>
      <c r="H326" s="71"/>
      <c r="I326" s="71"/>
      <c r="J326" s="45"/>
      <c r="K326" s="45"/>
      <c r="L326" s="45"/>
      <c r="M326" s="45"/>
      <c r="N326" s="45"/>
    </row>
    <row r="327" spans="3:14" ht="15.75" customHeight="1">
      <c r="C327" s="59"/>
      <c r="D327" s="59"/>
      <c r="E327" s="59"/>
      <c r="F327" s="71"/>
      <c r="G327" s="72"/>
      <c r="H327" s="71"/>
      <c r="I327" s="71"/>
      <c r="J327" s="45"/>
      <c r="K327" s="45"/>
      <c r="L327" s="45"/>
      <c r="M327" s="45"/>
      <c r="N327" s="45"/>
    </row>
    <row r="328" spans="3:14" ht="15.75" customHeight="1">
      <c r="C328" s="59"/>
      <c r="D328" s="59"/>
      <c r="E328" s="59"/>
      <c r="F328" s="71"/>
      <c r="G328" s="72"/>
      <c r="H328" s="71"/>
      <c r="I328" s="71"/>
      <c r="J328" s="45"/>
      <c r="K328" s="45"/>
      <c r="L328" s="45"/>
      <c r="M328" s="45"/>
      <c r="N328" s="45"/>
    </row>
    <row r="329" spans="3:14" ht="15.75" customHeight="1">
      <c r="C329" s="59"/>
      <c r="D329" s="59"/>
      <c r="E329" s="59"/>
      <c r="F329" s="71"/>
      <c r="G329" s="72"/>
      <c r="H329" s="71"/>
      <c r="I329" s="71"/>
      <c r="J329" s="45"/>
      <c r="K329" s="45"/>
      <c r="L329" s="45"/>
      <c r="M329" s="45"/>
      <c r="N329" s="45"/>
    </row>
    <row r="330" spans="3:14" ht="15.75" customHeight="1">
      <c r="C330" s="59"/>
      <c r="D330" s="59"/>
      <c r="E330" s="59"/>
      <c r="F330" s="71"/>
      <c r="G330" s="72"/>
      <c r="H330" s="71"/>
      <c r="I330" s="71"/>
      <c r="J330" s="45"/>
      <c r="K330" s="45"/>
      <c r="L330" s="45"/>
      <c r="M330" s="45"/>
      <c r="N330" s="45"/>
    </row>
    <row r="331" spans="3:14" ht="15.75" customHeight="1">
      <c r="C331" s="59"/>
      <c r="D331" s="59"/>
      <c r="E331" s="59"/>
      <c r="F331" s="71"/>
      <c r="G331" s="72"/>
      <c r="H331" s="71"/>
      <c r="I331" s="71"/>
      <c r="J331" s="45"/>
      <c r="K331" s="45"/>
      <c r="L331" s="45"/>
      <c r="M331" s="45"/>
      <c r="N331" s="45"/>
    </row>
    <row r="332" spans="3:14" ht="15.75" customHeight="1">
      <c r="C332" s="59"/>
      <c r="D332" s="59"/>
      <c r="E332" s="59"/>
      <c r="F332" s="71"/>
      <c r="G332" s="72"/>
      <c r="H332" s="71"/>
      <c r="I332" s="71"/>
      <c r="J332" s="45"/>
      <c r="K332" s="45"/>
      <c r="L332" s="45"/>
      <c r="M332" s="45"/>
      <c r="N332" s="45"/>
    </row>
    <row r="333" spans="3:14" ht="15.75" customHeight="1">
      <c r="C333" s="59"/>
      <c r="D333" s="59"/>
      <c r="E333" s="59"/>
      <c r="F333" s="71"/>
      <c r="G333" s="72"/>
      <c r="H333" s="71"/>
      <c r="I333" s="71"/>
      <c r="J333" s="45"/>
      <c r="K333" s="45"/>
      <c r="L333" s="45"/>
      <c r="M333" s="45"/>
      <c r="N333" s="45"/>
    </row>
    <row r="334" spans="3:14" ht="15.75" customHeight="1">
      <c r="C334" s="59"/>
      <c r="D334" s="59"/>
      <c r="E334" s="59"/>
      <c r="F334" s="71"/>
      <c r="G334" s="72"/>
      <c r="H334" s="71"/>
      <c r="I334" s="71"/>
      <c r="J334" s="45"/>
      <c r="K334" s="45"/>
      <c r="L334" s="45"/>
      <c r="M334" s="45"/>
      <c r="N334" s="45"/>
    </row>
    <row r="335" spans="3:14" ht="15.75" customHeight="1">
      <c r="C335" s="59"/>
      <c r="D335" s="59"/>
      <c r="E335" s="59"/>
      <c r="F335" s="71"/>
      <c r="G335" s="72"/>
      <c r="H335" s="71"/>
      <c r="I335" s="71"/>
      <c r="J335" s="45"/>
      <c r="K335" s="45"/>
      <c r="L335" s="45"/>
      <c r="M335" s="45"/>
      <c r="N335" s="45"/>
    </row>
    <row r="336" spans="3:14" ht="15.75" customHeight="1">
      <c r="C336" s="59"/>
      <c r="D336" s="59"/>
      <c r="E336" s="59"/>
      <c r="F336" s="71"/>
      <c r="G336" s="72"/>
      <c r="H336" s="71"/>
      <c r="I336" s="71"/>
      <c r="J336" s="45"/>
      <c r="K336" s="45"/>
      <c r="L336" s="45"/>
      <c r="M336" s="45"/>
      <c r="N336" s="45"/>
    </row>
    <row r="337" spans="3:14" ht="15.75" customHeight="1">
      <c r="C337" s="59"/>
      <c r="D337" s="59"/>
      <c r="E337" s="59"/>
      <c r="F337" s="71"/>
      <c r="G337" s="72"/>
      <c r="H337" s="71"/>
      <c r="I337" s="71"/>
      <c r="J337" s="45"/>
      <c r="K337" s="45"/>
      <c r="L337" s="45"/>
      <c r="M337" s="45"/>
      <c r="N337" s="45"/>
    </row>
    <row r="338" spans="3:14" ht="15.75" customHeight="1">
      <c r="C338" s="59"/>
      <c r="D338" s="59"/>
      <c r="E338" s="59"/>
      <c r="F338" s="71"/>
      <c r="G338" s="72"/>
      <c r="H338" s="71"/>
      <c r="I338" s="71"/>
      <c r="J338" s="45"/>
      <c r="K338" s="45"/>
      <c r="L338" s="45"/>
      <c r="M338" s="45"/>
      <c r="N338" s="45"/>
    </row>
    <row r="339" spans="3:14" ht="15.75" customHeight="1">
      <c r="C339" s="59"/>
      <c r="D339" s="59"/>
      <c r="E339" s="59"/>
      <c r="F339" s="71"/>
      <c r="G339" s="72"/>
      <c r="H339" s="71"/>
      <c r="I339" s="71"/>
      <c r="J339" s="45"/>
      <c r="K339" s="45"/>
      <c r="L339" s="45"/>
      <c r="M339" s="45"/>
      <c r="N339" s="45"/>
    </row>
    <row r="340" spans="3:14" ht="15.75" customHeight="1">
      <c r="C340" s="59"/>
      <c r="D340" s="59"/>
      <c r="E340" s="59"/>
      <c r="F340" s="71"/>
      <c r="G340" s="72"/>
      <c r="H340" s="71"/>
      <c r="I340" s="71"/>
      <c r="J340" s="45"/>
      <c r="K340" s="45"/>
      <c r="L340" s="45"/>
      <c r="M340" s="45"/>
      <c r="N340" s="45"/>
    </row>
    <row r="341" spans="3:14" ht="15.75" customHeight="1">
      <c r="C341" s="59"/>
      <c r="D341" s="59"/>
      <c r="E341" s="59"/>
      <c r="F341" s="71"/>
      <c r="G341" s="72"/>
      <c r="H341" s="71"/>
      <c r="I341" s="71"/>
      <c r="J341" s="45"/>
      <c r="K341" s="45"/>
      <c r="L341" s="45"/>
      <c r="M341" s="45"/>
      <c r="N341" s="45"/>
    </row>
    <row r="342" spans="3:14" ht="15.75" customHeight="1">
      <c r="C342" s="59"/>
      <c r="D342" s="59"/>
      <c r="E342" s="59"/>
      <c r="F342" s="71"/>
      <c r="G342" s="72"/>
      <c r="H342" s="71"/>
      <c r="I342" s="71"/>
      <c r="J342" s="45"/>
      <c r="K342" s="45"/>
      <c r="L342" s="45"/>
      <c r="M342" s="45"/>
      <c r="N342" s="45"/>
    </row>
    <row r="343" spans="3:14" ht="15.75" customHeight="1">
      <c r="C343" s="59"/>
      <c r="D343" s="59"/>
      <c r="E343" s="59"/>
      <c r="F343" s="71"/>
      <c r="G343" s="72"/>
      <c r="H343" s="71"/>
      <c r="I343" s="71"/>
      <c r="J343" s="45"/>
      <c r="K343" s="45"/>
      <c r="L343" s="45"/>
      <c r="M343" s="45"/>
      <c r="N343" s="45"/>
    </row>
    <row r="344" spans="3:14" ht="15.75" customHeight="1">
      <c r="C344" s="59"/>
      <c r="D344" s="59"/>
      <c r="E344" s="59"/>
      <c r="F344" s="71"/>
      <c r="G344" s="72"/>
      <c r="H344" s="71"/>
      <c r="I344" s="71"/>
      <c r="J344" s="45"/>
      <c r="K344" s="45"/>
      <c r="L344" s="45"/>
      <c r="M344" s="45"/>
      <c r="N344" s="45"/>
    </row>
    <row r="345" spans="3:14" ht="15.75" customHeight="1">
      <c r="C345" s="59"/>
      <c r="D345" s="59"/>
      <c r="E345" s="59"/>
      <c r="F345" s="71"/>
      <c r="G345" s="72"/>
      <c r="H345" s="71"/>
      <c r="I345" s="71"/>
      <c r="J345" s="45"/>
      <c r="K345" s="45"/>
      <c r="L345" s="45"/>
      <c r="M345" s="45"/>
      <c r="N345" s="45"/>
    </row>
    <row r="346" spans="3:14" ht="15.75" customHeight="1">
      <c r="C346" s="59"/>
      <c r="D346" s="59"/>
      <c r="E346" s="59"/>
      <c r="F346" s="71"/>
      <c r="G346" s="72"/>
      <c r="H346" s="71"/>
      <c r="I346" s="71"/>
      <c r="J346" s="45"/>
      <c r="K346" s="45"/>
      <c r="L346" s="45"/>
      <c r="M346" s="45"/>
      <c r="N346" s="45"/>
    </row>
    <row r="347" spans="3:14" ht="15.75" customHeight="1">
      <c r="C347" s="59"/>
      <c r="D347" s="59"/>
      <c r="E347" s="59"/>
      <c r="F347" s="71"/>
      <c r="G347" s="72"/>
      <c r="H347" s="71"/>
      <c r="I347" s="71"/>
      <c r="J347" s="45"/>
      <c r="K347" s="45"/>
      <c r="L347" s="45"/>
      <c r="M347" s="45"/>
      <c r="N347" s="45"/>
    </row>
    <row r="348" spans="3:14" ht="15.75" customHeight="1">
      <c r="C348" s="59"/>
      <c r="D348" s="59"/>
      <c r="E348" s="59"/>
      <c r="F348" s="71"/>
      <c r="G348" s="72"/>
      <c r="H348" s="71"/>
      <c r="I348" s="71"/>
      <c r="J348" s="45"/>
      <c r="K348" s="45"/>
      <c r="L348" s="45"/>
      <c r="M348" s="45"/>
      <c r="N348" s="45"/>
    </row>
    <row r="349" spans="3:14" ht="15.75" customHeight="1">
      <c r="C349" s="59"/>
      <c r="D349" s="59"/>
      <c r="E349" s="59"/>
      <c r="F349" s="71"/>
      <c r="G349" s="72"/>
      <c r="H349" s="71"/>
      <c r="I349" s="71"/>
      <c r="J349" s="45"/>
      <c r="K349" s="45"/>
      <c r="L349" s="45"/>
      <c r="M349" s="45"/>
      <c r="N349" s="45"/>
    </row>
    <row r="350" spans="3:14" ht="15.75" customHeight="1">
      <c r="C350" s="59"/>
      <c r="D350" s="59"/>
      <c r="E350" s="59"/>
      <c r="F350" s="71"/>
      <c r="G350" s="72"/>
      <c r="H350" s="71"/>
      <c r="I350" s="71"/>
      <c r="J350" s="45"/>
      <c r="K350" s="45"/>
      <c r="L350" s="45"/>
      <c r="M350" s="45"/>
      <c r="N350" s="45"/>
    </row>
    <row r="351" spans="3:14" ht="15.75" customHeight="1">
      <c r="C351" s="59"/>
      <c r="D351" s="59"/>
      <c r="E351" s="59"/>
      <c r="F351" s="71"/>
      <c r="G351" s="72"/>
      <c r="H351" s="71"/>
      <c r="I351" s="71"/>
      <c r="J351" s="45"/>
      <c r="K351" s="45"/>
      <c r="L351" s="45"/>
      <c r="M351" s="45"/>
      <c r="N351" s="45"/>
    </row>
    <row r="352" spans="3:14" ht="15.75" customHeight="1">
      <c r="C352" s="59"/>
      <c r="D352" s="59"/>
      <c r="E352" s="59"/>
      <c r="F352" s="71"/>
      <c r="G352" s="72"/>
      <c r="H352" s="71"/>
      <c r="I352" s="71"/>
      <c r="J352" s="45"/>
      <c r="K352" s="45"/>
      <c r="L352" s="45"/>
      <c r="M352" s="45"/>
      <c r="N352" s="45"/>
    </row>
    <row r="353" spans="3:14" ht="15.75" customHeight="1">
      <c r="C353" s="59"/>
      <c r="D353" s="59"/>
      <c r="E353" s="59"/>
      <c r="F353" s="71"/>
      <c r="G353" s="72"/>
      <c r="H353" s="71"/>
      <c r="I353" s="71"/>
      <c r="J353" s="45"/>
      <c r="K353" s="45"/>
      <c r="L353" s="45"/>
      <c r="M353" s="45"/>
      <c r="N353" s="45"/>
    </row>
    <row r="354" spans="3:14" ht="15.75" customHeight="1">
      <c r="C354" s="59"/>
      <c r="D354" s="59"/>
      <c r="E354" s="59"/>
      <c r="F354" s="71"/>
      <c r="G354" s="72"/>
      <c r="H354" s="71"/>
      <c r="I354" s="71"/>
      <c r="J354" s="45"/>
      <c r="K354" s="45"/>
      <c r="L354" s="45"/>
      <c r="M354" s="45"/>
      <c r="N354" s="45"/>
    </row>
    <row r="355" spans="3:14" ht="15.75" customHeight="1">
      <c r="C355" s="59"/>
      <c r="D355" s="59"/>
      <c r="E355" s="59"/>
      <c r="F355" s="71"/>
      <c r="G355" s="72"/>
      <c r="H355" s="71"/>
      <c r="I355" s="71"/>
      <c r="J355" s="45"/>
      <c r="K355" s="45"/>
      <c r="L355" s="45"/>
      <c r="M355" s="45"/>
      <c r="N355" s="45"/>
    </row>
    <row r="356" spans="3:14" ht="15.75" customHeight="1">
      <c r="C356" s="59"/>
      <c r="D356" s="59"/>
      <c r="E356" s="59"/>
      <c r="F356" s="71"/>
      <c r="G356" s="72"/>
      <c r="H356" s="71"/>
      <c r="I356" s="71"/>
      <c r="J356" s="45"/>
      <c r="K356" s="45"/>
      <c r="L356" s="45"/>
      <c r="M356" s="45"/>
      <c r="N356" s="45"/>
    </row>
    <row r="357" spans="3:14" ht="15.75" customHeight="1">
      <c r="C357" s="59"/>
      <c r="D357" s="59"/>
      <c r="E357" s="59"/>
      <c r="F357" s="71"/>
      <c r="G357" s="72"/>
      <c r="H357" s="71"/>
      <c r="I357" s="71"/>
      <c r="J357" s="45"/>
      <c r="K357" s="45"/>
      <c r="L357" s="45"/>
      <c r="M357" s="45"/>
      <c r="N357" s="45"/>
    </row>
    <row r="358" spans="3:14" ht="15.75" customHeight="1">
      <c r="C358" s="59"/>
      <c r="D358" s="59"/>
      <c r="E358" s="59"/>
      <c r="F358" s="71"/>
      <c r="G358" s="72"/>
      <c r="H358" s="71"/>
      <c r="I358" s="71"/>
      <c r="J358" s="45"/>
      <c r="K358" s="45"/>
      <c r="L358" s="45"/>
      <c r="M358" s="45"/>
      <c r="N358" s="45"/>
    </row>
    <row r="359" spans="3:14" ht="15.75" customHeight="1">
      <c r="C359" s="59"/>
      <c r="D359" s="59"/>
      <c r="E359" s="59"/>
      <c r="F359" s="71"/>
      <c r="G359" s="72"/>
      <c r="H359" s="71"/>
      <c r="I359" s="71"/>
      <c r="J359" s="45"/>
      <c r="K359" s="45"/>
      <c r="L359" s="45"/>
      <c r="M359" s="45"/>
      <c r="N359" s="45"/>
    </row>
    <row r="360" spans="3:14" ht="15.75" customHeight="1">
      <c r="C360" s="59"/>
      <c r="D360" s="59"/>
      <c r="E360" s="59"/>
      <c r="F360" s="71"/>
      <c r="G360" s="72"/>
      <c r="H360" s="71"/>
      <c r="I360" s="71"/>
      <c r="J360" s="45"/>
      <c r="K360" s="45"/>
      <c r="L360" s="45"/>
      <c r="M360" s="45"/>
      <c r="N360" s="45"/>
    </row>
    <row r="361" spans="3:14" ht="15.75" customHeight="1">
      <c r="C361" s="59"/>
      <c r="D361" s="59"/>
      <c r="E361" s="59"/>
      <c r="F361" s="71"/>
      <c r="G361" s="72"/>
      <c r="H361" s="71"/>
      <c r="I361" s="71"/>
      <c r="J361" s="45"/>
      <c r="K361" s="45"/>
      <c r="L361" s="45"/>
      <c r="M361" s="45"/>
      <c r="N361" s="45"/>
    </row>
    <row r="362" spans="3:14" ht="15.75" customHeight="1">
      <c r="C362" s="59"/>
      <c r="D362" s="59"/>
      <c r="E362" s="59"/>
      <c r="F362" s="71"/>
      <c r="G362" s="72"/>
      <c r="H362" s="71"/>
      <c r="I362" s="71"/>
      <c r="J362" s="45"/>
      <c r="K362" s="45"/>
      <c r="L362" s="45"/>
      <c r="M362" s="45"/>
      <c r="N362" s="45"/>
    </row>
    <row r="363" spans="3:14" ht="15.75" customHeight="1">
      <c r="C363" s="59"/>
      <c r="D363" s="59"/>
      <c r="E363" s="59"/>
      <c r="F363" s="71"/>
      <c r="G363" s="72"/>
      <c r="H363" s="71"/>
      <c r="I363" s="71"/>
      <c r="J363" s="45"/>
      <c r="K363" s="45"/>
      <c r="L363" s="45"/>
      <c r="M363" s="45"/>
      <c r="N363" s="45"/>
    </row>
    <row r="364" spans="3:14" ht="15.75" customHeight="1">
      <c r="C364" s="59"/>
      <c r="D364" s="59"/>
      <c r="E364" s="59"/>
      <c r="F364" s="71"/>
      <c r="G364" s="72"/>
      <c r="H364" s="71"/>
      <c r="I364" s="71"/>
      <c r="J364" s="45"/>
      <c r="K364" s="45"/>
      <c r="L364" s="45"/>
      <c r="M364" s="45"/>
      <c r="N364" s="45"/>
    </row>
    <row r="365" spans="3:14" ht="15.75" customHeight="1">
      <c r="C365" s="59"/>
      <c r="D365" s="59"/>
      <c r="E365" s="59"/>
      <c r="F365" s="71"/>
      <c r="G365" s="72"/>
      <c r="H365" s="71"/>
      <c r="I365" s="71"/>
      <c r="J365" s="45"/>
      <c r="K365" s="45"/>
      <c r="L365" s="45"/>
      <c r="M365" s="45"/>
      <c r="N365" s="45"/>
    </row>
    <row r="366" spans="3:14" ht="15.75" customHeight="1">
      <c r="C366" s="59"/>
      <c r="D366" s="59"/>
      <c r="E366" s="59"/>
      <c r="F366" s="71"/>
      <c r="G366" s="72"/>
      <c r="H366" s="71"/>
      <c r="I366" s="71"/>
      <c r="J366" s="45"/>
      <c r="K366" s="45"/>
      <c r="L366" s="45"/>
      <c r="M366" s="45"/>
      <c r="N366" s="45"/>
    </row>
    <row r="367" spans="3:14" ht="15.75" customHeight="1">
      <c r="C367" s="59"/>
      <c r="D367" s="59"/>
      <c r="E367" s="59"/>
      <c r="F367" s="71"/>
      <c r="G367" s="72"/>
      <c r="H367" s="71"/>
      <c r="I367" s="71"/>
      <c r="J367" s="45"/>
      <c r="K367" s="45"/>
      <c r="L367" s="45"/>
      <c r="M367" s="45"/>
      <c r="N367" s="45"/>
    </row>
    <row r="368" spans="3:14" ht="15.75" customHeight="1">
      <c r="C368" s="59"/>
      <c r="D368" s="59"/>
      <c r="E368" s="59"/>
      <c r="F368" s="71"/>
      <c r="G368" s="72"/>
      <c r="H368" s="71"/>
      <c r="I368" s="71"/>
      <c r="J368" s="45"/>
      <c r="K368" s="45"/>
      <c r="L368" s="45"/>
      <c r="M368" s="45"/>
      <c r="N368" s="45"/>
    </row>
    <row r="369" spans="3:14" ht="15.75" customHeight="1">
      <c r="C369" s="59"/>
      <c r="D369" s="59"/>
      <c r="E369" s="59"/>
      <c r="F369" s="71"/>
      <c r="G369" s="72"/>
      <c r="H369" s="71"/>
      <c r="I369" s="71"/>
      <c r="J369" s="45"/>
      <c r="K369" s="45"/>
      <c r="L369" s="45"/>
      <c r="M369" s="45"/>
      <c r="N369" s="45"/>
    </row>
    <row r="370" spans="3:14" ht="15.75" customHeight="1">
      <c r="C370" s="59"/>
      <c r="D370" s="59"/>
      <c r="E370" s="59"/>
      <c r="F370" s="71"/>
      <c r="G370" s="72"/>
      <c r="H370" s="71"/>
      <c r="I370" s="71"/>
      <c r="J370" s="45"/>
      <c r="K370" s="45"/>
      <c r="L370" s="45"/>
      <c r="M370" s="45"/>
      <c r="N370" s="45"/>
    </row>
    <row r="371" spans="3:14" ht="15.75" customHeight="1">
      <c r="C371" s="59"/>
      <c r="D371" s="59"/>
      <c r="E371" s="59"/>
      <c r="F371" s="71"/>
      <c r="G371" s="72"/>
      <c r="H371" s="71"/>
      <c r="I371" s="71"/>
      <c r="J371" s="45"/>
      <c r="K371" s="45"/>
      <c r="L371" s="45"/>
      <c r="M371" s="45"/>
      <c r="N371" s="45"/>
    </row>
    <row r="372" spans="3:14" ht="15.75" customHeight="1">
      <c r="C372" s="59"/>
      <c r="D372" s="59"/>
      <c r="E372" s="59"/>
      <c r="F372" s="71"/>
      <c r="G372" s="72"/>
      <c r="H372" s="71"/>
      <c r="I372" s="71"/>
      <c r="J372" s="45"/>
      <c r="K372" s="45"/>
      <c r="L372" s="45"/>
      <c r="M372" s="45"/>
      <c r="N372" s="45"/>
    </row>
    <row r="373" spans="3:14" ht="15.75" customHeight="1">
      <c r="C373" s="59"/>
      <c r="D373" s="59"/>
      <c r="E373" s="59"/>
      <c r="F373" s="71"/>
      <c r="G373" s="72"/>
      <c r="H373" s="71"/>
      <c r="I373" s="71"/>
      <c r="J373" s="45"/>
      <c r="K373" s="45"/>
      <c r="L373" s="45"/>
      <c r="M373" s="45"/>
      <c r="N373" s="45"/>
    </row>
    <row r="374" spans="3:14" ht="15.75" customHeight="1">
      <c r="C374" s="59"/>
      <c r="D374" s="59"/>
      <c r="E374" s="59"/>
      <c r="F374" s="71"/>
      <c r="G374" s="72"/>
      <c r="H374" s="71"/>
      <c r="I374" s="71"/>
      <c r="J374" s="45"/>
      <c r="K374" s="45"/>
      <c r="L374" s="45"/>
      <c r="M374" s="45"/>
      <c r="N374" s="45"/>
    </row>
    <row r="375" spans="3:14" ht="15.75" customHeight="1">
      <c r="C375" s="59"/>
      <c r="D375" s="59"/>
      <c r="E375" s="59"/>
      <c r="F375" s="71"/>
      <c r="G375" s="72"/>
      <c r="H375" s="71"/>
      <c r="I375" s="71"/>
      <c r="J375" s="45"/>
      <c r="K375" s="45"/>
      <c r="L375" s="45"/>
      <c r="M375" s="45"/>
      <c r="N375" s="45"/>
    </row>
    <row r="376" spans="3:14" ht="15.75" customHeight="1">
      <c r="C376" s="59"/>
      <c r="D376" s="59"/>
      <c r="E376" s="59"/>
      <c r="F376" s="71"/>
      <c r="G376" s="72"/>
      <c r="H376" s="71"/>
      <c r="I376" s="71"/>
      <c r="J376" s="45"/>
      <c r="K376" s="45"/>
      <c r="L376" s="45"/>
      <c r="M376" s="45"/>
      <c r="N376" s="45"/>
    </row>
    <row r="377" spans="3:14" ht="15.75" customHeight="1">
      <c r="C377" s="59"/>
      <c r="D377" s="59"/>
      <c r="E377" s="59"/>
      <c r="F377" s="71"/>
      <c r="G377" s="72"/>
      <c r="H377" s="71"/>
      <c r="I377" s="71"/>
      <c r="J377" s="45"/>
      <c r="K377" s="45"/>
      <c r="L377" s="45"/>
      <c r="M377" s="45"/>
      <c r="N377" s="45"/>
    </row>
    <row r="378" spans="3:14" ht="15.75" customHeight="1">
      <c r="C378" s="59"/>
      <c r="D378" s="59"/>
      <c r="E378" s="59"/>
      <c r="F378" s="71"/>
      <c r="G378" s="72"/>
      <c r="H378" s="71"/>
      <c r="I378" s="71"/>
      <c r="J378" s="45"/>
      <c r="K378" s="45"/>
      <c r="L378" s="45"/>
      <c r="M378" s="45"/>
      <c r="N378" s="45"/>
    </row>
    <row r="379" spans="3:14" ht="15.75" customHeight="1">
      <c r="C379" s="59"/>
      <c r="D379" s="59"/>
      <c r="E379" s="59"/>
      <c r="F379" s="71"/>
      <c r="G379" s="72"/>
      <c r="H379" s="71"/>
      <c r="I379" s="71"/>
      <c r="J379" s="45"/>
      <c r="K379" s="45"/>
      <c r="L379" s="45"/>
      <c r="M379" s="45"/>
      <c r="N379" s="45"/>
    </row>
    <row r="380" spans="3:14" ht="15.75" customHeight="1">
      <c r="C380" s="59"/>
      <c r="D380" s="59"/>
      <c r="E380" s="59"/>
      <c r="F380" s="71"/>
      <c r="G380" s="72"/>
      <c r="H380" s="71"/>
      <c r="I380" s="71"/>
      <c r="J380" s="45"/>
      <c r="K380" s="45"/>
      <c r="L380" s="45"/>
      <c r="M380" s="45"/>
      <c r="N380" s="45"/>
    </row>
    <row r="381" spans="3:14" ht="15.75" customHeight="1">
      <c r="C381" s="59"/>
      <c r="D381" s="59"/>
      <c r="E381" s="59"/>
      <c r="F381" s="71"/>
      <c r="G381" s="72"/>
      <c r="H381" s="71"/>
      <c r="I381" s="71"/>
      <c r="J381" s="45"/>
      <c r="K381" s="45"/>
      <c r="L381" s="45"/>
      <c r="M381" s="45"/>
      <c r="N381" s="45"/>
    </row>
    <row r="382" spans="3:14" ht="15.75" customHeight="1">
      <c r="C382" s="59"/>
      <c r="D382" s="59"/>
      <c r="E382" s="59"/>
      <c r="F382" s="71"/>
      <c r="G382" s="72"/>
      <c r="H382" s="71"/>
      <c r="I382" s="71"/>
      <c r="J382" s="45"/>
      <c r="K382" s="45"/>
      <c r="L382" s="45"/>
      <c r="M382" s="45"/>
      <c r="N382" s="45"/>
    </row>
    <row r="383" spans="3:14" ht="15.75" customHeight="1">
      <c r="C383" s="59"/>
      <c r="D383" s="59"/>
      <c r="E383" s="59"/>
      <c r="F383" s="71"/>
      <c r="G383" s="72"/>
      <c r="H383" s="71"/>
      <c r="I383" s="71"/>
      <c r="J383" s="45"/>
      <c r="K383" s="45"/>
      <c r="L383" s="45"/>
      <c r="M383" s="45"/>
      <c r="N383" s="45"/>
    </row>
    <row r="384" spans="3:14" ht="15.75" customHeight="1">
      <c r="C384" s="59"/>
      <c r="D384" s="59"/>
      <c r="E384" s="59"/>
      <c r="F384" s="71"/>
      <c r="G384" s="72"/>
      <c r="H384" s="71"/>
      <c r="I384" s="71"/>
      <c r="J384" s="45"/>
      <c r="K384" s="45"/>
      <c r="L384" s="45"/>
      <c r="M384" s="45"/>
      <c r="N384" s="45"/>
    </row>
    <row r="385" spans="3:14" ht="15.75" customHeight="1">
      <c r="C385" s="59"/>
      <c r="D385" s="59"/>
      <c r="E385" s="59"/>
      <c r="F385" s="71"/>
      <c r="G385" s="72"/>
      <c r="H385" s="71"/>
      <c r="I385" s="71"/>
      <c r="J385" s="45"/>
      <c r="K385" s="45"/>
      <c r="L385" s="45"/>
      <c r="M385" s="45"/>
      <c r="N385" s="45"/>
    </row>
    <row r="386" spans="3:14" ht="15.75" customHeight="1">
      <c r="C386" s="59"/>
      <c r="D386" s="59"/>
      <c r="E386" s="59"/>
      <c r="F386" s="71"/>
      <c r="G386" s="72"/>
      <c r="H386" s="71"/>
      <c r="I386" s="71"/>
      <c r="J386" s="45"/>
      <c r="K386" s="45"/>
      <c r="L386" s="45"/>
      <c r="M386" s="45"/>
      <c r="N386" s="45"/>
    </row>
    <row r="387" spans="3:14" ht="15.75" customHeight="1">
      <c r="C387" s="59"/>
      <c r="D387" s="59"/>
      <c r="E387" s="59"/>
      <c r="F387" s="71"/>
      <c r="G387" s="72"/>
      <c r="H387" s="71"/>
      <c r="I387" s="71"/>
      <c r="J387" s="45"/>
      <c r="K387" s="45"/>
      <c r="L387" s="45"/>
      <c r="M387" s="45"/>
      <c r="N387" s="45"/>
    </row>
    <row r="388" spans="3:14" ht="15.75" customHeight="1">
      <c r="C388" s="59"/>
      <c r="D388" s="59"/>
      <c r="E388" s="59"/>
      <c r="F388" s="71"/>
      <c r="G388" s="72"/>
      <c r="H388" s="71"/>
      <c r="I388" s="71"/>
      <c r="J388" s="45"/>
      <c r="K388" s="45"/>
      <c r="L388" s="45"/>
      <c r="M388" s="45"/>
      <c r="N388" s="45"/>
    </row>
    <row r="389" spans="3:14" ht="15.75" customHeight="1">
      <c r="C389" s="59"/>
      <c r="D389" s="59"/>
      <c r="E389" s="59"/>
      <c r="F389" s="71"/>
      <c r="G389" s="72"/>
      <c r="H389" s="71"/>
      <c r="I389" s="71"/>
      <c r="J389" s="45"/>
      <c r="K389" s="45"/>
      <c r="L389" s="45"/>
      <c r="M389" s="45"/>
      <c r="N389" s="45"/>
    </row>
    <row r="390" spans="3:14" ht="15.75" customHeight="1">
      <c r="C390" s="59"/>
      <c r="D390" s="59"/>
      <c r="E390" s="59"/>
      <c r="F390" s="71"/>
      <c r="G390" s="72"/>
      <c r="H390" s="71"/>
      <c r="I390" s="71"/>
      <c r="J390" s="45"/>
      <c r="K390" s="45"/>
      <c r="L390" s="45"/>
      <c r="M390" s="45"/>
      <c r="N390" s="45"/>
    </row>
    <row r="391" spans="3:14" ht="15.75" customHeight="1">
      <c r="C391" s="59"/>
      <c r="D391" s="59"/>
      <c r="E391" s="59"/>
      <c r="F391" s="71"/>
      <c r="G391" s="72"/>
      <c r="H391" s="71"/>
      <c r="I391" s="71"/>
      <c r="J391" s="45"/>
      <c r="K391" s="45"/>
      <c r="L391" s="45"/>
      <c r="M391" s="45"/>
      <c r="N391" s="45"/>
    </row>
    <row r="392" spans="3:14" ht="15.75" customHeight="1">
      <c r="C392" s="59"/>
      <c r="D392" s="59"/>
      <c r="E392" s="59"/>
      <c r="F392" s="71"/>
      <c r="G392" s="72"/>
      <c r="H392" s="71"/>
      <c r="I392" s="71"/>
      <c r="J392" s="45"/>
      <c r="K392" s="45"/>
      <c r="L392" s="45"/>
      <c r="M392" s="45"/>
      <c r="N392" s="45"/>
    </row>
    <row r="393" spans="3:14" ht="15.75" customHeight="1">
      <c r="C393" s="59"/>
      <c r="D393" s="59"/>
      <c r="E393" s="59"/>
      <c r="F393" s="71"/>
      <c r="G393" s="72"/>
      <c r="H393" s="71"/>
      <c r="I393" s="71"/>
      <c r="J393" s="45"/>
      <c r="K393" s="45"/>
      <c r="L393" s="45"/>
      <c r="M393" s="45"/>
      <c r="N393" s="45"/>
    </row>
    <row r="394" spans="3:14" ht="15.75" customHeight="1">
      <c r="C394" s="59"/>
      <c r="D394" s="59"/>
      <c r="E394" s="59"/>
      <c r="F394" s="71"/>
      <c r="G394" s="72"/>
      <c r="H394" s="71"/>
      <c r="I394" s="71"/>
      <c r="J394" s="45"/>
      <c r="K394" s="45"/>
      <c r="L394" s="45"/>
      <c r="M394" s="45"/>
      <c r="N394" s="45"/>
    </row>
    <row r="395" spans="3:14" ht="15.75" customHeight="1">
      <c r="C395" s="59"/>
      <c r="D395" s="59"/>
      <c r="E395" s="59"/>
      <c r="F395" s="71"/>
      <c r="G395" s="72"/>
      <c r="H395" s="71"/>
      <c r="I395" s="71"/>
      <c r="J395" s="45"/>
      <c r="K395" s="45"/>
      <c r="L395" s="45"/>
      <c r="M395" s="45"/>
      <c r="N395" s="45"/>
    </row>
    <row r="396" spans="3:14" ht="15.75" customHeight="1">
      <c r="C396" s="59"/>
      <c r="D396" s="59"/>
      <c r="E396" s="59"/>
      <c r="F396" s="71"/>
      <c r="G396" s="72"/>
      <c r="H396" s="71"/>
      <c r="I396" s="71"/>
      <c r="J396" s="45"/>
      <c r="K396" s="45"/>
      <c r="L396" s="45"/>
      <c r="M396" s="45"/>
      <c r="N396" s="45"/>
    </row>
    <row r="397" spans="3:14" ht="15.75" customHeight="1">
      <c r="C397" s="59"/>
      <c r="D397" s="59"/>
      <c r="E397" s="59"/>
      <c r="F397" s="71"/>
      <c r="G397" s="72"/>
      <c r="H397" s="71"/>
      <c r="I397" s="71"/>
      <c r="J397" s="45"/>
      <c r="K397" s="45"/>
      <c r="L397" s="45"/>
      <c r="M397" s="45"/>
      <c r="N397" s="45"/>
    </row>
    <row r="398" spans="3:14" ht="15.75" customHeight="1">
      <c r="C398" s="59"/>
      <c r="D398" s="59"/>
      <c r="E398" s="59"/>
      <c r="F398" s="71"/>
      <c r="G398" s="72"/>
      <c r="H398" s="71"/>
      <c r="I398" s="71"/>
      <c r="J398" s="45"/>
      <c r="K398" s="45"/>
      <c r="L398" s="45"/>
      <c r="M398" s="45"/>
      <c r="N398" s="45"/>
    </row>
    <row r="399" spans="3:14" ht="15.75" customHeight="1">
      <c r="C399" s="59"/>
      <c r="D399" s="59"/>
      <c r="E399" s="59"/>
      <c r="F399" s="71"/>
      <c r="G399" s="72"/>
      <c r="H399" s="71"/>
      <c r="I399" s="71"/>
      <c r="J399" s="45"/>
      <c r="K399" s="45"/>
      <c r="L399" s="45"/>
      <c r="M399" s="45"/>
      <c r="N399" s="45"/>
    </row>
    <row r="400" spans="3:14" ht="15.75" customHeight="1">
      <c r="C400" s="59"/>
      <c r="D400" s="59"/>
      <c r="E400" s="59"/>
      <c r="F400" s="71"/>
      <c r="G400" s="72"/>
      <c r="H400" s="71"/>
      <c r="I400" s="71"/>
      <c r="J400" s="45"/>
      <c r="K400" s="45"/>
      <c r="L400" s="45"/>
      <c r="M400" s="45"/>
      <c r="N400" s="45"/>
    </row>
    <row r="401" spans="3:14" ht="15.75" customHeight="1">
      <c r="C401" s="59"/>
      <c r="D401" s="59"/>
      <c r="E401" s="59"/>
      <c r="F401" s="71"/>
      <c r="G401" s="72"/>
      <c r="H401" s="71"/>
      <c r="I401" s="71"/>
      <c r="J401" s="45"/>
      <c r="K401" s="45"/>
      <c r="L401" s="45"/>
      <c r="M401" s="45"/>
      <c r="N401" s="45"/>
    </row>
    <row r="402" spans="3:14" ht="15.75" customHeight="1">
      <c r="C402" s="59"/>
      <c r="D402" s="59"/>
      <c r="E402" s="59"/>
      <c r="F402" s="71"/>
      <c r="G402" s="72"/>
      <c r="H402" s="71"/>
      <c r="I402" s="71"/>
      <c r="J402" s="45"/>
      <c r="K402" s="45"/>
      <c r="L402" s="45"/>
      <c r="M402" s="45"/>
      <c r="N402" s="45"/>
    </row>
    <row r="403" spans="3:14" ht="15.75" customHeight="1">
      <c r="C403" s="59"/>
      <c r="D403" s="59"/>
      <c r="E403" s="59"/>
      <c r="F403" s="71"/>
      <c r="G403" s="72"/>
      <c r="H403" s="71"/>
      <c r="I403" s="71"/>
      <c r="J403" s="45"/>
      <c r="K403" s="45"/>
      <c r="L403" s="45"/>
      <c r="M403" s="45"/>
      <c r="N403" s="45"/>
    </row>
    <row r="404" spans="3:14" ht="15.75" customHeight="1">
      <c r="C404" s="59"/>
      <c r="D404" s="59"/>
      <c r="E404" s="59"/>
      <c r="F404" s="71"/>
      <c r="G404" s="72"/>
      <c r="H404" s="71"/>
      <c r="I404" s="71"/>
      <c r="J404" s="45"/>
      <c r="K404" s="45"/>
      <c r="L404" s="45"/>
      <c r="M404" s="45"/>
      <c r="N404" s="45"/>
    </row>
    <row r="405" spans="3:14" ht="15.75" customHeight="1">
      <c r="C405" s="59"/>
      <c r="D405" s="59"/>
      <c r="E405" s="59"/>
      <c r="F405" s="71"/>
      <c r="G405" s="72"/>
      <c r="H405" s="71"/>
      <c r="I405" s="71"/>
      <c r="J405" s="45"/>
      <c r="K405" s="45"/>
      <c r="L405" s="45"/>
      <c r="M405" s="45"/>
      <c r="N405" s="45"/>
    </row>
    <row r="406" spans="3:14" ht="15.75" customHeight="1">
      <c r="C406" s="59"/>
      <c r="D406" s="59"/>
      <c r="E406" s="59"/>
      <c r="F406" s="71"/>
      <c r="G406" s="72"/>
      <c r="H406" s="71"/>
      <c r="I406" s="71"/>
      <c r="J406" s="45"/>
      <c r="K406" s="45"/>
      <c r="L406" s="45"/>
      <c r="M406" s="45"/>
      <c r="N406" s="45"/>
    </row>
    <row r="407" spans="3:14" ht="15.75" customHeight="1">
      <c r="C407" s="59"/>
      <c r="D407" s="59"/>
      <c r="E407" s="59"/>
      <c r="F407" s="71"/>
      <c r="G407" s="72"/>
      <c r="H407" s="71"/>
      <c r="I407" s="71"/>
      <c r="J407" s="45"/>
      <c r="K407" s="45"/>
      <c r="L407" s="45"/>
      <c r="M407" s="45"/>
      <c r="N407" s="45"/>
    </row>
    <row r="408" spans="3:14" ht="15.75" customHeight="1">
      <c r="C408" s="59"/>
      <c r="D408" s="59"/>
      <c r="E408" s="59"/>
      <c r="F408" s="71"/>
      <c r="G408" s="72"/>
      <c r="H408" s="71"/>
      <c r="I408" s="71"/>
      <c r="J408" s="45"/>
      <c r="K408" s="45"/>
      <c r="L408" s="45"/>
      <c r="M408" s="45"/>
      <c r="N408" s="45"/>
    </row>
    <row r="409" spans="3:14" ht="15.75" customHeight="1">
      <c r="C409" s="59"/>
      <c r="D409" s="59"/>
      <c r="E409" s="59"/>
      <c r="F409" s="71"/>
      <c r="G409" s="72"/>
      <c r="H409" s="71"/>
      <c r="I409" s="71"/>
      <c r="J409" s="45"/>
      <c r="K409" s="45"/>
      <c r="L409" s="45"/>
      <c r="M409" s="45"/>
      <c r="N409" s="45"/>
    </row>
    <row r="410" spans="3:14" ht="15.75" customHeight="1">
      <c r="C410" s="59"/>
      <c r="D410" s="59"/>
      <c r="E410" s="59"/>
      <c r="F410" s="71"/>
      <c r="G410" s="72"/>
      <c r="H410" s="71"/>
      <c r="I410" s="71"/>
      <c r="J410" s="45"/>
      <c r="K410" s="45"/>
      <c r="L410" s="45"/>
      <c r="M410" s="45"/>
      <c r="N410" s="45"/>
    </row>
    <row r="411" spans="3:14" ht="15.75" customHeight="1">
      <c r="C411" s="59"/>
      <c r="D411" s="59"/>
      <c r="E411" s="59"/>
      <c r="F411" s="71"/>
      <c r="G411" s="72"/>
      <c r="H411" s="71"/>
      <c r="I411" s="71"/>
      <c r="J411" s="45"/>
      <c r="K411" s="45"/>
      <c r="L411" s="45"/>
      <c r="M411" s="45"/>
      <c r="N411" s="45"/>
    </row>
    <row r="412" spans="3:14" ht="15.75" customHeight="1">
      <c r="C412" s="59"/>
      <c r="D412" s="59"/>
      <c r="E412" s="59"/>
      <c r="F412" s="71"/>
      <c r="G412" s="72"/>
      <c r="H412" s="71"/>
      <c r="I412" s="71"/>
      <c r="J412" s="45"/>
      <c r="K412" s="45"/>
      <c r="L412" s="45"/>
      <c r="M412" s="45"/>
      <c r="N412" s="45"/>
    </row>
    <row r="413" spans="3:14" ht="15.75" customHeight="1">
      <c r="C413" s="59"/>
      <c r="D413" s="59"/>
      <c r="E413" s="59"/>
      <c r="F413" s="71"/>
      <c r="G413" s="72"/>
      <c r="H413" s="71"/>
      <c r="I413" s="71"/>
      <c r="J413" s="45"/>
      <c r="K413" s="45"/>
      <c r="L413" s="45"/>
      <c r="M413" s="45"/>
      <c r="N413" s="45"/>
    </row>
    <row r="414" spans="3:14" ht="15.75" customHeight="1">
      <c r="C414" s="59"/>
      <c r="D414" s="59"/>
      <c r="E414" s="59"/>
      <c r="F414" s="71"/>
      <c r="G414" s="72"/>
      <c r="H414" s="71"/>
      <c r="I414" s="71"/>
      <c r="J414" s="45"/>
      <c r="K414" s="45"/>
      <c r="L414" s="45"/>
      <c r="M414" s="45"/>
      <c r="N414" s="45"/>
    </row>
    <row r="415" spans="3:14" ht="15.75" customHeight="1">
      <c r="C415" s="59"/>
      <c r="D415" s="59"/>
      <c r="E415" s="59"/>
      <c r="F415" s="71"/>
      <c r="G415" s="72"/>
      <c r="H415" s="71"/>
      <c r="I415" s="71"/>
      <c r="J415" s="45"/>
      <c r="K415" s="45"/>
      <c r="L415" s="45"/>
      <c r="M415" s="45"/>
      <c r="N415" s="45"/>
    </row>
    <row r="416" spans="3:14" ht="15.75" customHeight="1">
      <c r="C416" s="59"/>
      <c r="D416" s="59"/>
      <c r="E416" s="59"/>
      <c r="F416" s="71"/>
      <c r="G416" s="72"/>
      <c r="H416" s="71"/>
      <c r="I416" s="71"/>
      <c r="J416" s="45"/>
      <c r="K416" s="45"/>
      <c r="L416" s="45"/>
      <c r="M416" s="45"/>
      <c r="N416" s="45"/>
    </row>
    <row r="417" spans="3:14" ht="15.75" customHeight="1">
      <c r="C417" s="59"/>
      <c r="D417" s="59"/>
      <c r="E417" s="59"/>
      <c r="F417" s="71"/>
      <c r="G417" s="72"/>
      <c r="H417" s="71"/>
      <c r="I417" s="71"/>
      <c r="J417" s="45"/>
      <c r="K417" s="45"/>
      <c r="L417" s="45"/>
      <c r="M417" s="45"/>
      <c r="N417" s="45"/>
    </row>
    <row r="418" spans="3:14" ht="15.75" customHeight="1">
      <c r="C418" s="59"/>
      <c r="D418" s="59"/>
      <c r="E418" s="59"/>
      <c r="F418" s="71"/>
      <c r="G418" s="72"/>
      <c r="H418" s="71"/>
      <c r="I418" s="71"/>
      <c r="J418" s="45"/>
      <c r="K418" s="45"/>
      <c r="L418" s="45"/>
      <c r="M418" s="45"/>
      <c r="N418" s="45"/>
    </row>
    <row r="419" spans="3:14" ht="15.75" customHeight="1">
      <c r="C419" s="59"/>
      <c r="D419" s="59"/>
      <c r="E419" s="59"/>
      <c r="F419" s="71"/>
      <c r="G419" s="72"/>
      <c r="H419" s="71"/>
      <c r="I419" s="71"/>
      <c r="J419" s="45"/>
      <c r="K419" s="45"/>
      <c r="L419" s="45"/>
      <c r="M419" s="45"/>
      <c r="N419" s="45"/>
    </row>
    <row r="420" spans="3:14" ht="15.75" customHeight="1">
      <c r="C420" s="59"/>
      <c r="D420" s="59"/>
      <c r="E420" s="59"/>
      <c r="F420" s="71"/>
      <c r="G420" s="72"/>
      <c r="H420" s="71"/>
      <c r="I420" s="71"/>
      <c r="J420" s="45"/>
      <c r="K420" s="45"/>
      <c r="L420" s="45"/>
      <c r="M420" s="45"/>
      <c r="N420" s="45"/>
    </row>
    <row r="421" spans="3:14" ht="15.75" customHeight="1">
      <c r="C421" s="59"/>
      <c r="D421" s="59"/>
      <c r="E421" s="59"/>
      <c r="F421" s="71"/>
      <c r="G421" s="72"/>
      <c r="H421" s="71"/>
      <c r="I421" s="71"/>
      <c r="J421" s="45"/>
      <c r="K421" s="45"/>
      <c r="L421" s="45"/>
      <c r="M421" s="45"/>
      <c r="N421" s="45"/>
    </row>
    <row r="422" spans="3:14" ht="15.75" customHeight="1">
      <c r="C422" s="59"/>
      <c r="D422" s="59"/>
      <c r="E422" s="59"/>
      <c r="F422" s="71"/>
      <c r="G422" s="72"/>
      <c r="H422" s="71"/>
      <c r="I422" s="71"/>
      <c r="J422" s="45"/>
      <c r="K422" s="45"/>
      <c r="L422" s="45"/>
      <c r="M422" s="45"/>
      <c r="N422" s="45"/>
    </row>
    <row r="423" spans="3:14" ht="15.75" customHeight="1">
      <c r="C423" s="59"/>
      <c r="D423" s="59"/>
      <c r="E423" s="59"/>
      <c r="F423" s="71"/>
      <c r="G423" s="72"/>
      <c r="H423" s="71"/>
      <c r="I423" s="71"/>
      <c r="J423" s="45"/>
      <c r="K423" s="45"/>
      <c r="L423" s="45"/>
      <c r="M423" s="45"/>
      <c r="N423" s="45"/>
    </row>
    <row r="424" spans="3:14" ht="15.75" customHeight="1">
      <c r="C424" s="59"/>
      <c r="D424" s="59"/>
      <c r="E424" s="59"/>
      <c r="F424" s="71"/>
      <c r="G424" s="72"/>
      <c r="H424" s="71"/>
      <c r="I424" s="71"/>
      <c r="J424" s="45"/>
      <c r="K424" s="45"/>
      <c r="L424" s="45"/>
      <c r="M424" s="45"/>
      <c r="N424" s="45"/>
    </row>
    <row r="425" spans="3:14" ht="15.75" customHeight="1">
      <c r="C425" s="59"/>
      <c r="D425" s="59"/>
      <c r="E425" s="59"/>
      <c r="F425" s="71"/>
      <c r="G425" s="72"/>
      <c r="H425" s="71"/>
      <c r="I425" s="71"/>
      <c r="J425" s="45"/>
      <c r="K425" s="45"/>
      <c r="L425" s="45"/>
      <c r="M425" s="45"/>
      <c r="N425" s="45"/>
    </row>
    <row r="426" spans="3:14" ht="15.75" customHeight="1">
      <c r="C426" s="59"/>
      <c r="D426" s="59"/>
      <c r="E426" s="59"/>
      <c r="F426" s="71"/>
      <c r="G426" s="72"/>
      <c r="H426" s="71"/>
      <c r="I426" s="71"/>
      <c r="J426" s="45"/>
      <c r="K426" s="45"/>
      <c r="L426" s="45"/>
      <c r="M426" s="45"/>
      <c r="N426" s="45"/>
    </row>
    <row r="427" spans="3:14" ht="15.75" customHeight="1">
      <c r="C427" s="59"/>
      <c r="D427" s="59"/>
      <c r="E427" s="59"/>
      <c r="F427" s="71"/>
      <c r="G427" s="72"/>
      <c r="H427" s="71"/>
      <c r="I427" s="71"/>
      <c r="J427" s="45"/>
      <c r="K427" s="45"/>
      <c r="L427" s="45"/>
      <c r="M427" s="45"/>
      <c r="N427" s="45"/>
    </row>
    <row r="428" spans="3:14" ht="15.75" customHeight="1">
      <c r="C428" s="59"/>
      <c r="D428" s="59"/>
      <c r="E428" s="59"/>
      <c r="F428" s="71"/>
      <c r="G428" s="72"/>
      <c r="H428" s="71"/>
      <c r="I428" s="71"/>
      <c r="J428" s="45"/>
      <c r="K428" s="45"/>
      <c r="L428" s="45"/>
      <c r="M428" s="45"/>
      <c r="N428" s="45"/>
    </row>
    <row r="429" spans="3:14" ht="15.75" customHeight="1">
      <c r="C429" s="59"/>
      <c r="D429" s="59"/>
      <c r="E429" s="59"/>
      <c r="F429" s="71"/>
      <c r="G429" s="72"/>
      <c r="H429" s="71"/>
      <c r="I429" s="71"/>
      <c r="J429" s="45"/>
      <c r="K429" s="45"/>
      <c r="L429" s="45"/>
      <c r="M429" s="45"/>
      <c r="N429" s="45"/>
    </row>
    <row r="430" spans="3:14" ht="15.75" customHeight="1">
      <c r="C430" s="59"/>
      <c r="D430" s="59"/>
      <c r="E430" s="59"/>
      <c r="F430" s="71"/>
      <c r="G430" s="72"/>
      <c r="H430" s="71"/>
      <c r="I430" s="71"/>
      <c r="J430" s="45"/>
      <c r="K430" s="45"/>
      <c r="L430" s="45"/>
      <c r="M430" s="45"/>
      <c r="N430" s="45"/>
    </row>
    <row r="431" spans="3:14" ht="15.75" customHeight="1">
      <c r="C431" s="59"/>
      <c r="D431" s="59"/>
      <c r="E431" s="59"/>
      <c r="F431" s="71"/>
      <c r="G431" s="72"/>
      <c r="H431" s="71"/>
      <c r="I431" s="71"/>
      <c r="J431" s="45"/>
      <c r="K431" s="45"/>
      <c r="L431" s="45"/>
      <c r="M431" s="45"/>
      <c r="N431" s="45"/>
    </row>
    <row r="432" spans="3:14" ht="15.75" customHeight="1">
      <c r="C432" s="59"/>
      <c r="D432" s="59"/>
      <c r="E432" s="59"/>
      <c r="F432" s="71"/>
      <c r="G432" s="72"/>
      <c r="H432" s="71"/>
      <c r="I432" s="71"/>
      <c r="J432" s="45"/>
      <c r="K432" s="45"/>
      <c r="L432" s="45"/>
      <c r="M432" s="45"/>
      <c r="N432" s="45"/>
    </row>
    <row r="433" spans="3:14" ht="15.75" customHeight="1">
      <c r="C433" s="59"/>
      <c r="D433" s="59"/>
      <c r="E433" s="59"/>
      <c r="F433" s="71"/>
      <c r="G433" s="72"/>
      <c r="H433" s="71"/>
      <c r="I433" s="71"/>
      <c r="J433" s="45"/>
      <c r="K433" s="45"/>
      <c r="L433" s="45"/>
      <c r="M433" s="45"/>
      <c r="N433" s="45"/>
    </row>
    <row r="434" spans="3:14" ht="15.75" customHeight="1">
      <c r="C434" s="59"/>
      <c r="D434" s="59"/>
      <c r="E434" s="59"/>
      <c r="F434" s="71"/>
      <c r="G434" s="72"/>
      <c r="H434" s="71"/>
      <c r="I434" s="71"/>
      <c r="J434" s="45"/>
      <c r="K434" s="45"/>
      <c r="L434" s="45"/>
      <c r="M434" s="45"/>
      <c r="N434" s="45"/>
    </row>
    <row r="435" spans="3:14" ht="15.75" customHeight="1">
      <c r="C435" s="59"/>
      <c r="D435" s="59"/>
      <c r="E435" s="59"/>
      <c r="F435" s="71"/>
      <c r="G435" s="72"/>
      <c r="H435" s="71"/>
      <c r="I435" s="71"/>
      <c r="J435" s="45"/>
      <c r="K435" s="45"/>
      <c r="L435" s="45"/>
      <c r="M435" s="45"/>
      <c r="N435" s="45"/>
    </row>
    <row r="436" spans="3:14" ht="15.75" customHeight="1">
      <c r="C436" s="59"/>
      <c r="D436" s="59"/>
      <c r="E436" s="59"/>
      <c r="F436" s="71"/>
      <c r="G436" s="72"/>
      <c r="H436" s="71"/>
      <c r="I436" s="71"/>
      <c r="J436" s="45"/>
      <c r="K436" s="45"/>
      <c r="L436" s="45"/>
      <c r="M436" s="45"/>
      <c r="N436" s="45"/>
    </row>
    <row r="437" spans="3:14" ht="15.75" customHeight="1">
      <c r="C437" s="59"/>
      <c r="D437" s="59"/>
      <c r="E437" s="59"/>
      <c r="F437" s="71"/>
      <c r="G437" s="72"/>
      <c r="H437" s="71"/>
      <c r="I437" s="71"/>
      <c r="J437" s="45"/>
      <c r="K437" s="45"/>
      <c r="L437" s="45"/>
      <c r="M437" s="45"/>
      <c r="N437" s="45"/>
    </row>
    <row r="438" spans="3:14" ht="15.75" customHeight="1">
      <c r="C438" s="59"/>
      <c r="D438" s="59"/>
      <c r="E438" s="59"/>
      <c r="F438" s="71"/>
      <c r="G438" s="72"/>
      <c r="H438" s="71"/>
      <c r="I438" s="71"/>
      <c r="J438" s="45"/>
      <c r="K438" s="45"/>
      <c r="L438" s="45"/>
      <c r="M438" s="45"/>
      <c r="N438" s="45"/>
    </row>
    <row r="439" spans="3:14" ht="15.75" customHeight="1">
      <c r="C439" s="59"/>
      <c r="D439" s="59"/>
      <c r="E439" s="59"/>
      <c r="F439" s="71"/>
      <c r="G439" s="72"/>
      <c r="H439" s="71"/>
      <c r="I439" s="71"/>
      <c r="J439" s="45"/>
      <c r="K439" s="45"/>
      <c r="L439" s="45"/>
      <c r="M439" s="45"/>
      <c r="N439" s="45"/>
    </row>
    <row r="440" spans="3:14" ht="15.75" customHeight="1">
      <c r="C440" s="59"/>
      <c r="D440" s="59"/>
      <c r="E440" s="59"/>
      <c r="F440" s="71"/>
      <c r="G440" s="72"/>
      <c r="H440" s="71"/>
      <c r="I440" s="71"/>
      <c r="J440" s="45"/>
      <c r="K440" s="45"/>
      <c r="L440" s="45"/>
      <c r="M440" s="45"/>
      <c r="N440" s="45"/>
    </row>
    <row r="441" spans="3:14" ht="15.75" customHeight="1">
      <c r="C441" s="59"/>
      <c r="D441" s="59"/>
      <c r="E441" s="59"/>
      <c r="F441" s="71"/>
      <c r="G441" s="72"/>
      <c r="H441" s="71"/>
      <c r="I441" s="71"/>
      <c r="J441" s="45"/>
      <c r="K441" s="45"/>
      <c r="L441" s="45"/>
      <c r="M441" s="45"/>
      <c r="N441" s="45"/>
    </row>
    <row r="442" spans="3:14" ht="15.75" customHeight="1">
      <c r="C442" s="59"/>
      <c r="D442" s="59"/>
      <c r="E442" s="59"/>
      <c r="F442" s="71"/>
      <c r="G442" s="72"/>
      <c r="H442" s="71"/>
      <c r="I442" s="71"/>
      <c r="J442" s="45"/>
      <c r="K442" s="45"/>
      <c r="L442" s="45"/>
      <c r="M442" s="45"/>
      <c r="N442" s="45"/>
    </row>
    <row r="443" spans="3:14" ht="15.75" customHeight="1">
      <c r="C443" s="59"/>
      <c r="D443" s="59"/>
      <c r="E443" s="59"/>
      <c r="F443" s="71"/>
      <c r="G443" s="72"/>
      <c r="H443" s="71"/>
      <c r="I443" s="71"/>
      <c r="J443" s="45"/>
      <c r="K443" s="45"/>
      <c r="L443" s="45"/>
      <c r="M443" s="45"/>
      <c r="N443" s="45"/>
    </row>
    <row r="444" spans="3:14" ht="15.75" customHeight="1">
      <c r="C444" s="59"/>
      <c r="D444" s="59"/>
      <c r="E444" s="59"/>
      <c r="F444" s="71"/>
      <c r="G444" s="72"/>
      <c r="H444" s="71"/>
      <c r="I444" s="71"/>
      <c r="J444" s="45"/>
      <c r="K444" s="45"/>
      <c r="L444" s="45"/>
      <c r="M444" s="45"/>
      <c r="N444" s="45"/>
    </row>
    <row r="445" spans="3:14" ht="15.75" customHeight="1">
      <c r="C445" s="59"/>
      <c r="D445" s="59"/>
      <c r="E445" s="59"/>
      <c r="F445" s="71"/>
      <c r="G445" s="72"/>
      <c r="H445" s="71"/>
      <c r="I445" s="71"/>
      <c r="J445" s="45"/>
      <c r="K445" s="45"/>
      <c r="L445" s="45"/>
      <c r="M445" s="45"/>
      <c r="N445" s="45"/>
    </row>
    <row r="446" spans="3:14" ht="15.75" customHeight="1">
      <c r="C446" s="59"/>
      <c r="D446" s="59"/>
      <c r="E446" s="59"/>
      <c r="F446" s="71"/>
      <c r="G446" s="72"/>
      <c r="H446" s="71"/>
      <c r="I446" s="71"/>
      <c r="J446" s="45"/>
      <c r="K446" s="45"/>
      <c r="L446" s="45"/>
      <c r="M446" s="45"/>
      <c r="N446" s="45"/>
    </row>
    <row r="447" spans="3:14" ht="15.75" customHeight="1">
      <c r="C447" s="59"/>
      <c r="D447" s="59"/>
      <c r="E447" s="59"/>
      <c r="F447" s="71"/>
      <c r="G447" s="72"/>
      <c r="H447" s="71"/>
      <c r="I447" s="71"/>
      <c r="J447" s="45"/>
      <c r="K447" s="45"/>
      <c r="L447" s="45"/>
      <c r="M447" s="45"/>
      <c r="N447" s="45"/>
    </row>
    <row r="448" spans="3:14" ht="15.75" customHeight="1">
      <c r="C448" s="59"/>
      <c r="D448" s="59"/>
      <c r="E448" s="59"/>
      <c r="F448" s="71"/>
      <c r="G448" s="72"/>
      <c r="H448" s="71"/>
      <c r="I448" s="71"/>
      <c r="J448" s="45"/>
      <c r="K448" s="45"/>
      <c r="L448" s="45"/>
      <c r="M448" s="45"/>
      <c r="N448" s="45"/>
    </row>
    <row r="449" spans="3:14" ht="15.75" customHeight="1">
      <c r="C449" s="59"/>
      <c r="D449" s="59"/>
      <c r="E449" s="59"/>
      <c r="F449" s="71"/>
      <c r="G449" s="72"/>
      <c r="H449" s="71"/>
      <c r="I449" s="71"/>
      <c r="J449" s="45"/>
      <c r="K449" s="45"/>
      <c r="L449" s="45"/>
      <c r="M449" s="45"/>
      <c r="N449" s="45"/>
    </row>
    <row r="450" spans="3:14" ht="15.75" customHeight="1">
      <c r="C450" s="59"/>
      <c r="D450" s="59"/>
      <c r="E450" s="59"/>
      <c r="F450" s="71"/>
      <c r="G450" s="72"/>
      <c r="H450" s="71"/>
      <c r="I450" s="71"/>
      <c r="J450" s="45"/>
      <c r="K450" s="45"/>
      <c r="L450" s="45"/>
      <c r="M450" s="45"/>
      <c r="N450" s="45"/>
    </row>
    <row r="451" spans="3:14" ht="15.75" customHeight="1">
      <c r="C451" s="59"/>
      <c r="D451" s="59"/>
      <c r="E451" s="59"/>
      <c r="F451" s="71"/>
      <c r="G451" s="72"/>
      <c r="H451" s="71"/>
      <c r="I451" s="71"/>
      <c r="J451" s="45"/>
      <c r="K451" s="45"/>
      <c r="L451" s="45"/>
      <c r="M451" s="45"/>
      <c r="N451" s="45"/>
    </row>
    <row r="452" spans="3:14" ht="15.75" customHeight="1">
      <c r="C452" s="59"/>
      <c r="D452" s="59"/>
      <c r="E452" s="59"/>
      <c r="F452" s="71"/>
      <c r="G452" s="72"/>
      <c r="H452" s="71"/>
      <c r="I452" s="71"/>
      <c r="J452" s="45"/>
      <c r="K452" s="45"/>
      <c r="L452" s="45"/>
      <c r="M452" s="45"/>
      <c r="N452" s="45"/>
    </row>
    <row r="453" spans="3:14" ht="15.75" customHeight="1">
      <c r="C453" s="59"/>
      <c r="D453" s="59"/>
      <c r="E453" s="59"/>
      <c r="F453" s="71"/>
      <c r="G453" s="72"/>
      <c r="H453" s="71"/>
      <c r="I453" s="71"/>
      <c r="J453" s="45"/>
      <c r="K453" s="45"/>
      <c r="L453" s="45"/>
      <c r="M453" s="45"/>
      <c r="N453" s="45"/>
    </row>
    <row r="454" spans="3:14" ht="15.75" customHeight="1">
      <c r="C454" s="59"/>
      <c r="D454" s="59"/>
      <c r="E454" s="59"/>
      <c r="F454" s="71"/>
      <c r="G454" s="72"/>
      <c r="H454" s="71"/>
      <c r="I454" s="71"/>
      <c r="J454" s="45"/>
      <c r="K454" s="45"/>
      <c r="L454" s="45"/>
      <c r="M454" s="45"/>
      <c r="N454" s="45"/>
    </row>
    <row r="455" spans="3:14" ht="15.75" customHeight="1">
      <c r="C455" s="59"/>
      <c r="D455" s="59"/>
      <c r="E455" s="59"/>
      <c r="F455" s="71"/>
      <c r="G455" s="72"/>
      <c r="H455" s="71"/>
      <c r="I455" s="71"/>
      <c r="J455" s="45"/>
      <c r="K455" s="45"/>
      <c r="L455" s="45"/>
      <c r="M455" s="45"/>
      <c r="N455" s="45"/>
    </row>
    <row r="456" spans="3:14" ht="15.75" customHeight="1">
      <c r="C456" s="59"/>
      <c r="D456" s="59"/>
      <c r="E456" s="59"/>
      <c r="F456" s="71"/>
      <c r="G456" s="72"/>
      <c r="H456" s="71"/>
      <c r="I456" s="71"/>
      <c r="J456" s="45"/>
      <c r="K456" s="45"/>
      <c r="L456" s="45"/>
      <c r="M456" s="45"/>
      <c r="N456" s="45"/>
    </row>
    <row r="457" spans="3:14" ht="15.75" customHeight="1">
      <c r="C457" s="59"/>
      <c r="D457" s="59"/>
      <c r="E457" s="59"/>
      <c r="F457" s="71"/>
      <c r="G457" s="72"/>
      <c r="H457" s="71"/>
      <c r="I457" s="71"/>
      <c r="J457" s="45"/>
      <c r="K457" s="45"/>
      <c r="L457" s="45"/>
      <c r="M457" s="45"/>
      <c r="N457" s="45"/>
    </row>
    <row r="458" spans="3:14" ht="15.75" customHeight="1">
      <c r="C458" s="59"/>
      <c r="D458" s="59"/>
      <c r="E458" s="59"/>
      <c r="F458" s="71"/>
      <c r="G458" s="72"/>
      <c r="H458" s="71"/>
      <c r="I458" s="71"/>
      <c r="J458" s="45"/>
      <c r="K458" s="45"/>
      <c r="L458" s="45"/>
      <c r="M458" s="45"/>
      <c r="N458" s="45"/>
    </row>
    <row r="459" spans="3:14" ht="15.75" customHeight="1">
      <c r="C459" s="59"/>
      <c r="D459" s="59"/>
      <c r="E459" s="59"/>
      <c r="F459" s="71"/>
      <c r="G459" s="72"/>
      <c r="H459" s="71"/>
      <c r="I459" s="71"/>
      <c r="J459" s="45"/>
      <c r="K459" s="45"/>
      <c r="L459" s="45"/>
      <c r="M459" s="45"/>
      <c r="N459" s="45"/>
    </row>
    <row r="460" spans="3:14" ht="15.75" customHeight="1">
      <c r="C460" s="59"/>
      <c r="D460" s="59"/>
      <c r="E460" s="59"/>
      <c r="F460" s="71"/>
      <c r="G460" s="72"/>
      <c r="H460" s="71"/>
      <c r="I460" s="71"/>
      <c r="J460" s="45"/>
      <c r="K460" s="45"/>
      <c r="L460" s="45"/>
      <c r="M460" s="45"/>
      <c r="N460" s="45"/>
    </row>
    <row r="461" spans="3:14" ht="15.75" customHeight="1">
      <c r="C461" s="59"/>
      <c r="D461" s="59"/>
      <c r="E461" s="59"/>
      <c r="F461" s="71"/>
      <c r="G461" s="72"/>
      <c r="H461" s="71"/>
      <c r="I461" s="71"/>
      <c r="J461" s="45"/>
      <c r="K461" s="45"/>
      <c r="L461" s="45"/>
      <c r="M461" s="45"/>
      <c r="N461" s="45"/>
    </row>
    <row r="462" spans="3:14" ht="15.75" customHeight="1">
      <c r="C462" s="59"/>
      <c r="D462" s="59"/>
      <c r="E462" s="59"/>
      <c r="F462" s="71"/>
      <c r="G462" s="72"/>
      <c r="H462" s="71"/>
      <c r="I462" s="71"/>
      <c r="J462" s="45"/>
      <c r="K462" s="45"/>
      <c r="L462" s="45"/>
      <c r="M462" s="45"/>
      <c r="N462" s="45"/>
    </row>
    <row r="463" spans="3:14" ht="15.75" customHeight="1">
      <c r="C463" s="59"/>
      <c r="D463" s="59"/>
      <c r="E463" s="59"/>
      <c r="F463" s="71"/>
      <c r="G463" s="72"/>
      <c r="H463" s="71"/>
      <c r="I463" s="71"/>
      <c r="J463" s="45"/>
      <c r="K463" s="45"/>
      <c r="L463" s="45"/>
      <c r="M463" s="45"/>
      <c r="N463" s="45"/>
    </row>
    <row r="464" spans="3:9" ht="15.75" customHeight="1">
      <c r="C464" s="59"/>
      <c r="D464" s="59"/>
      <c r="E464" s="59"/>
      <c r="F464" s="71"/>
      <c r="G464" s="72"/>
      <c r="H464" s="71"/>
      <c r="I464" s="71"/>
    </row>
    <row r="465" spans="3:9" ht="15.75" customHeight="1">
      <c r="C465" s="59"/>
      <c r="D465" s="59"/>
      <c r="E465" s="59"/>
      <c r="F465" s="71"/>
      <c r="G465" s="72"/>
      <c r="H465" s="71"/>
      <c r="I465" s="71"/>
    </row>
    <row r="466" spans="3:9" ht="15.75" customHeight="1">
      <c r="C466" s="59"/>
      <c r="D466" s="59"/>
      <c r="E466" s="59"/>
      <c r="F466" s="71"/>
      <c r="G466" s="72"/>
      <c r="H466" s="71"/>
      <c r="I466" s="71"/>
    </row>
    <row r="467" spans="3:9" ht="15.75" customHeight="1">
      <c r="C467" s="59"/>
      <c r="D467" s="59"/>
      <c r="E467" s="59"/>
      <c r="F467" s="71"/>
      <c r="G467" s="72"/>
      <c r="H467" s="71"/>
      <c r="I467" s="71"/>
    </row>
    <row r="468" spans="3:9" ht="15.75" customHeight="1">
      <c r="C468" s="59"/>
      <c r="D468" s="59"/>
      <c r="E468" s="59"/>
      <c r="F468" s="71"/>
      <c r="G468" s="72"/>
      <c r="H468" s="71"/>
      <c r="I468" s="71"/>
    </row>
    <row r="469" spans="3:9" ht="15.75" customHeight="1">
      <c r="C469" s="59"/>
      <c r="D469" s="59"/>
      <c r="E469" s="59"/>
      <c r="F469" s="71"/>
      <c r="G469" s="72"/>
      <c r="H469" s="71"/>
      <c r="I469" s="71"/>
    </row>
    <row r="470" spans="3:9" ht="15.75" customHeight="1">
      <c r="C470" s="59"/>
      <c r="D470" s="59"/>
      <c r="E470" s="59"/>
      <c r="F470" s="71"/>
      <c r="G470" s="72"/>
      <c r="H470" s="71"/>
      <c r="I470" s="71"/>
    </row>
    <row r="471" spans="3:9" ht="15.75" customHeight="1">
      <c r="C471" s="59"/>
      <c r="D471" s="59"/>
      <c r="E471" s="59"/>
      <c r="F471" s="71"/>
      <c r="G471" s="72"/>
      <c r="H471" s="71"/>
      <c r="I471" s="71"/>
    </row>
    <row r="472" spans="3:9" ht="15.75" customHeight="1">
      <c r="C472" s="59"/>
      <c r="D472" s="59"/>
      <c r="E472" s="59"/>
      <c r="F472" s="71"/>
      <c r="G472" s="72"/>
      <c r="H472" s="71"/>
      <c r="I472" s="71"/>
    </row>
    <row r="473" spans="3:9" ht="15.75" customHeight="1">
      <c r="C473" s="59"/>
      <c r="D473" s="59"/>
      <c r="E473" s="59"/>
      <c r="F473" s="71"/>
      <c r="G473" s="72"/>
      <c r="H473" s="71"/>
      <c r="I473" s="71"/>
    </row>
    <row r="474" spans="3:9" ht="15.75" customHeight="1">
      <c r="C474" s="59"/>
      <c r="D474" s="59"/>
      <c r="E474" s="59"/>
      <c r="F474" s="71"/>
      <c r="G474" s="72"/>
      <c r="H474" s="71"/>
      <c r="I474" s="71"/>
    </row>
    <row r="475" spans="3:9" ht="15.75" customHeight="1">
      <c r="C475" s="59"/>
      <c r="D475" s="59"/>
      <c r="E475" s="59"/>
      <c r="F475" s="71"/>
      <c r="G475" s="72"/>
      <c r="H475" s="71"/>
      <c r="I475" s="71"/>
    </row>
    <row r="476" spans="3:9" ht="15.75" customHeight="1">
      <c r="C476" s="59"/>
      <c r="D476" s="59"/>
      <c r="E476" s="59"/>
      <c r="F476" s="71"/>
      <c r="G476" s="72"/>
      <c r="H476" s="71"/>
      <c r="I476" s="71"/>
    </row>
    <row r="477" spans="3:9" ht="15.75" customHeight="1">
      <c r="C477" s="59"/>
      <c r="D477" s="59"/>
      <c r="E477" s="59"/>
      <c r="F477" s="71"/>
      <c r="G477" s="72"/>
      <c r="H477" s="71"/>
      <c r="I477" s="71"/>
    </row>
    <row r="478" spans="3:9" ht="15.75" customHeight="1">
      <c r="C478" s="59"/>
      <c r="D478" s="59"/>
      <c r="E478" s="59"/>
      <c r="F478" s="71"/>
      <c r="G478" s="72"/>
      <c r="H478" s="71"/>
      <c r="I478" s="71"/>
    </row>
    <row r="479" spans="3:9" ht="15.75" customHeight="1">
      <c r="C479" s="59"/>
      <c r="D479" s="59"/>
      <c r="E479" s="59"/>
      <c r="F479" s="71"/>
      <c r="G479" s="72"/>
      <c r="H479" s="71"/>
      <c r="I479" s="71"/>
    </row>
    <row r="480" spans="3:9" ht="15.75" customHeight="1">
      <c r="C480" s="59"/>
      <c r="D480" s="59"/>
      <c r="E480" s="59"/>
      <c r="F480" s="71"/>
      <c r="G480" s="72"/>
      <c r="H480" s="71"/>
      <c r="I480" s="71"/>
    </row>
    <row r="481" spans="3:9" ht="15.75" customHeight="1">
      <c r="C481" s="59"/>
      <c r="D481" s="59"/>
      <c r="E481" s="59"/>
      <c r="F481" s="71"/>
      <c r="G481" s="72"/>
      <c r="H481" s="71"/>
      <c r="I481" s="71"/>
    </row>
    <row r="482" spans="3:9" ht="15.75" customHeight="1">
      <c r="C482" s="59"/>
      <c r="D482" s="59"/>
      <c r="E482" s="59"/>
      <c r="F482" s="71"/>
      <c r="G482" s="72"/>
      <c r="H482" s="71"/>
      <c r="I482" s="71"/>
    </row>
    <row r="483" spans="3:9" ht="15.75" customHeight="1">
      <c r="C483" s="59"/>
      <c r="D483" s="59"/>
      <c r="E483" s="59"/>
      <c r="F483" s="71"/>
      <c r="G483" s="72"/>
      <c r="H483" s="71"/>
      <c r="I483" s="71"/>
    </row>
    <row r="484" spans="3:9" ht="15.75" customHeight="1">
      <c r="C484" s="59"/>
      <c r="D484" s="59"/>
      <c r="E484" s="59"/>
      <c r="F484" s="71"/>
      <c r="G484" s="72"/>
      <c r="H484" s="71"/>
      <c r="I484" s="71"/>
    </row>
    <row r="485" spans="3:9" ht="15.75" customHeight="1">
      <c r="C485" s="59"/>
      <c r="D485" s="59"/>
      <c r="E485" s="59"/>
      <c r="F485" s="71"/>
      <c r="G485" s="72"/>
      <c r="H485" s="71"/>
      <c r="I485" s="71"/>
    </row>
    <row r="486" spans="3:9" ht="15.75" customHeight="1">
      <c r="C486" s="59"/>
      <c r="D486" s="59"/>
      <c r="E486" s="59"/>
      <c r="F486" s="71"/>
      <c r="G486" s="72"/>
      <c r="H486" s="71"/>
      <c r="I486" s="71"/>
    </row>
    <row r="487" spans="3:9" ht="15.75" customHeight="1">
      <c r="C487" s="59"/>
      <c r="D487" s="59"/>
      <c r="E487" s="59"/>
      <c r="F487" s="71"/>
      <c r="G487" s="72"/>
      <c r="H487" s="71"/>
      <c r="I487" s="71"/>
    </row>
    <row r="488" spans="3:9" ht="15.75" customHeight="1">
      <c r="C488" s="59"/>
      <c r="D488" s="59"/>
      <c r="E488" s="59"/>
      <c r="F488" s="71"/>
      <c r="G488" s="72"/>
      <c r="H488" s="71"/>
      <c r="I488" s="71"/>
    </row>
    <row r="489" spans="3:9" ht="15.75" customHeight="1">
      <c r="C489" s="59"/>
      <c r="D489" s="59"/>
      <c r="E489" s="59"/>
      <c r="F489" s="71"/>
      <c r="G489" s="72"/>
      <c r="H489" s="71"/>
      <c r="I489" s="71"/>
    </row>
    <row r="490" spans="3:9" ht="15.75" customHeight="1">
      <c r="C490" s="59"/>
      <c r="D490" s="59"/>
      <c r="E490" s="59"/>
      <c r="F490" s="71"/>
      <c r="G490" s="72"/>
      <c r="H490" s="71"/>
      <c r="I490" s="71"/>
    </row>
    <row r="491" spans="3:9" ht="15.75" customHeight="1">
      <c r="C491" s="59"/>
      <c r="D491" s="59"/>
      <c r="E491" s="59"/>
      <c r="F491" s="71"/>
      <c r="G491" s="72"/>
      <c r="H491" s="71"/>
      <c r="I491" s="71"/>
    </row>
    <row r="492" spans="3:9" ht="15.75" customHeight="1">
      <c r="C492" s="59"/>
      <c r="D492" s="59"/>
      <c r="E492" s="59"/>
      <c r="F492" s="71"/>
      <c r="G492" s="72"/>
      <c r="H492" s="71"/>
      <c r="I492" s="71"/>
    </row>
    <row r="493" spans="3:9" ht="15.75" customHeight="1">
      <c r="C493" s="59"/>
      <c r="D493" s="59"/>
      <c r="E493" s="59"/>
      <c r="F493" s="71"/>
      <c r="G493" s="72"/>
      <c r="H493" s="71"/>
      <c r="I493" s="71"/>
    </row>
    <row r="494" spans="3:9" ht="15.75" customHeight="1">
      <c r="C494" s="59"/>
      <c r="D494" s="59"/>
      <c r="E494" s="59"/>
      <c r="F494" s="71"/>
      <c r="G494" s="72"/>
      <c r="H494" s="71"/>
      <c r="I494" s="71"/>
    </row>
    <row r="495" spans="3:9" ht="15.75" customHeight="1">
      <c r="C495" s="59"/>
      <c r="D495" s="59"/>
      <c r="E495" s="59"/>
      <c r="F495" s="71"/>
      <c r="G495" s="72"/>
      <c r="H495" s="71"/>
      <c r="I495" s="71"/>
    </row>
    <row r="496" spans="3:9" ht="15.75" customHeight="1">
      <c r="C496" s="59"/>
      <c r="D496" s="59"/>
      <c r="E496" s="59"/>
      <c r="F496" s="71"/>
      <c r="G496" s="72"/>
      <c r="H496" s="71"/>
      <c r="I496" s="71"/>
    </row>
    <row r="497" spans="3:9" ht="15.75" customHeight="1">
      <c r="C497" s="59"/>
      <c r="D497" s="59"/>
      <c r="E497" s="59"/>
      <c r="F497" s="71"/>
      <c r="G497" s="72"/>
      <c r="H497" s="71"/>
      <c r="I497" s="71"/>
    </row>
    <row r="498" spans="3:9" ht="15.75" customHeight="1">
      <c r="C498" s="59"/>
      <c r="D498" s="59"/>
      <c r="E498" s="59"/>
      <c r="F498" s="71"/>
      <c r="G498" s="72"/>
      <c r="H498" s="71"/>
      <c r="I498" s="71"/>
    </row>
    <row r="499" spans="3:9" ht="15.75" customHeight="1">
      <c r="C499" s="59"/>
      <c r="D499" s="59"/>
      <c r="E499" s="59"/>
      <c r="F499" s="71"/>
      <c r="G499" s="72"/>
      <c r="H499" s="71"/>
      <c r="I499" s="71"/>
    </row>
    <row r="500" spans="3:9" ht="15.75" customHeight="1">
      <c r="C500" s="59"/>
      <c r="D500" s="59"/>
      <c r="E500" s="59"/>
      <c r="F500" s="71"/>
      <c r="G500" s="72"/>
      <c r="H500" s="71"/>
      <c r="I500" s="71"/>
    </row>
    <row r="501" spans="3:9" ht="15.75" customHeight="1">
      <c r="C501" s="59"/>
      <c r="D501" s="59"/>
      <c r="E501" s="59"/>
      <c r="F501" s="71"/>
      <c r="G501" s="72"/>
      <c r="H501" s="71"/>
      <c r="I501" s="71"/>
    </row>
    <row r="502" spans="3:9" ht="15.75" customHeight="1">
      <c r="C502" s="59"/>
      <c r="D502" s="59"/>
      <c r="E502" s="59"/>
      <c r="F502" s="71"/>
      <c r="G502" s="72"/>
      <c r="H502" s="71"/>
      <c r="I502" s="71"/>
    </row>
    <row r="503" spans="3:9" ht="15.75" customHeight="1">
      <c r="C503" s="59"/>
      <c r="D503" s="59"/>
      <c r="E503" s="59"/>
      <c r="F503" s="71"/>
      <c r="G503" s="72"/>
      <c r="H503" s="71"/>
      <c r="I503" s="71"/>
    </row>
    <row r="504" spans="3:9" ht="15.75" customHeight="1">
      <c r="C504" s="59"/>
      <c r="D504" s="59"/>
      <c r="E504" s="59"/>
      <c r="F504" s="71"/>
      <c r="G504" s="72"/>
      <c r="H504" s="71"/>
      <c r="I504" s="71"/>
    </row>
    <row r="505" spans="3:9" ht="15.75" customHeight="1">
      <c r="C505" s="59"/>
      <c r="D505" s="59"/>
      <c r="E505" s="59"/>
      <c r="F505" s="71"/>
      <c r="G505" s="72"/>
      <c r="H505" s="71"/>
      <c r="I505" s="71"/>
    </row>
    <row r="506" spans="3:9" ht="15.75" customHeight="1">
      <c r="C506" s="59"/>
      <c r="D506" s="59"/>
      <c r="E506" s="59"/>
      <c r="F506" s="71"/>
      <c r="G506" s="72"/>
      <c r="H506" s="71"/>
      <c r="I506" s="71"/>
    </row>
    <row r="507" spans="3:9" ht="15.75" customHeight="1">
      <c r="C507" s="59"/>
      <c r="D507" s="59"/>
      <c r="E507" s="59"/>
      <c r="F507" s="71"/>
      <c r="G507" s="72"/>
      <c r="H507" s="71"/>
      <c r="I507" s="71"/>
    </row>
    <row r="508" spans="3:9" ht="15.75" customHeight="1">
      <c r="C508" s="59"/>
      <c r="D508" s="59"/>
      <c r="E508" s="59"/>
      <c r="F508" s="71"/>
      <c r="G508" s="72"/>
      <c r="H508" s="71"/>
      <c r="I508" s="71"/>
    </row>
    <row r="509" spans="3:9" ht="15.75" customHeight="1">
      <c r="C509" s="59"/>
      <c r="D509" s="59"/>
      <c r="E509" s="59"/>
      <c r="F509" s="71"/>
      <c r="G509" s="72"/>
      <c r="H509" s="71"/>
      <c r="I509" s="71"/>
    </row>
    <row r="510" spans="3:9" ht="15.75" customHeight="1">
      <c r="C510" s="59"/>
      <c r="D510" s="59"/>
      <c r="E510" s="59"/>
      <c r="F510" s="71"/>
      <c r="G510" s="72"/>
      <c r="H510" s="71"/>
      <c r="I510" s="71"/>
    </row>
    <row r="511" spans="3:9" ht="15.75" customHeight="1">
      <c r="C511" s="59"/>
      <c r="D511" s="59"/>
      <c r="E511" s="59"/>
      <c r="F511" s="71"/>
      <c r="G511" s="72"/>
      <c r="H511" s="71"/>
      <c r="I511" s="71"/>
    </row>
    <row r="512" spans="3:9" ht="15.75" customHeight="1">
      <c r="C512" s="59"/>
      <c r="D512" s="59"/>
      <c r="E512" s="59"/>
      <c r="F512" s="71"/>
      <c r="G512" s="72"/>
      <c r="H512" s="71"/>
      <c r="I512" s="71"/>
    </row>
    <row r="513" spans="3:9" ht="15.75" customHeight="1">
      <c r="C513" s="59"/>
      <c r="D513" s="59"/>
      <c r="E513" s="59"/>
      <c r="F513" s="71"/>
      <c r="G513" s="72"/>
      <c r="H513" s="71"/>
      <c r="I513" s="71"/>
    </row>
    <row r="514" spans="3:9" ht="15.75" customHeight="1">
      <c r="C514" s="59"/>
      <c r="D514" s="59"/>
      <c r="E514" s="59"/>
      <c r="F514" s="71"/>
      <c r="G514" s="72"/>
      <c r="H514" s="71"/>
      <c r="I514" s="71"/>
    </row>
    <row r="515" spans="3:9" ht="15.75" customHeight="1">
      <c r="C515" s="59"/>
      <c r="D515" s="59"/>
      <c r="E515" s="59"/>
      <c r="F515" s="71"/>
      <c r="G515" s="72"/>
      <c r="H515" s="71"/>
      <c r="I515" s="71"/>
    </row>
    <row r="516" spans="3:9" ht="15.75" customHeight="1">
      <c r="C516" s="59"/>
      <c r="D516" s="59"/>
      <c r="E516" s="59"/>
      <c r="F516" s="71"/>
      <c r="G516" s="72"/>
      <c r="H516" s="71"/>
      <c r="I516" s="71"/>
    </row>
    <row r="517" spans="3:9" ht="15.75" customHeight="1">
      <c r="C517" s="59"/>
      <c r="D517" s="59"/>
      <c r="E517" s="59"/>
      <c r="F517" s="71"/>
      <c r="G517" s="72"/>
      <c r="H517" s="71"/>
      <c r="I517" s="71"/>
    </row>
    <row r="518" spans="3:9" ht="15.75" customHeight="1">
      <c r="C518" s="59"/>
      <c r="D518" s="59"/>
      <c r="E518" s="59"/>
      <c r="F518" s="71"/>
      <c r="G518" s="72"/>
      <c r="H518" s="71"/>
      <c r="I518" s="71"/>
    </row>
    <row r="519" spans="3:9" ht="15.75" customHeight="1">
      <c r="C519" s="59"/>
      <c r="D519" s="59"/>
      <c r="E519" s="59"/>
      <c r="F519" s="71"/>
      <c r="G519" s="72"/>
      <c r="H519" s="71"/>
      <c r="I519" s="71"/>
    </row>
    <row r="520" spans="3:9" ht="15.75" customHeight="1">
      <c r="C520" s="59"/>
      <c r="D520" s="59"/>
      <c r="E520" s="59"/>
      <c r="F520" s="71"/>
      <c r="G520" s="72"/>
      <c r="H520" s="71"/>
      <c r="I520" s="71"/>
    </row>
    <row r="521" spans="3:9" ht="15.75" customHeight="1">
      <c r="C521" s="59"/>
      <c r="D521" s="59"/>
      <c r="E521" s="59"/>
      <c r="F521" s="71"/>
      <c r="G521" s="72"/>
      <c r="H521" s="71"/>
      <c r="I521" s="71"/>
    </row>
    <row r="522" spans="3:9" ht="15.75" customHeight="1">
      <c r="C522" s="59"/>
      <c r="D522" s="59"/>
      <c r="E522" s="59"/>
      <c r="F522" s="71"/>
      <c r="G522" s="72"/>
      <c r="H522" s="71"/>
      <c r="I522" s="71"/>
    </row>
    <row r="523" spans="3:9" ht="15.75" customHeight="1">
      <c r="C523" s="59"/>
      <c r="D523" s="59"/>
      <c r="E523" s="59"/>
      <c r="F523" s="71"/>
      <c r="G523" s="72"/>
      <c r="H523" s="71"/>
      <c r="I523" s="71"/>
    </row>
    <row r="524" spans="3:9" ht="15.75" customHeight="1">
      <c r="C524" s="59"/>
      <c r="D524" s="59"/>
      <c r="E524" s="59"/>
      <c r="F524" s="71"/>
      <c r="G524" s="72"/>
      <c r="H524" s="71"/>
      <c r="I524" s="71"/>
    </row>
    <row r="525" spans="3:9" ht="15.75" customHeight="1">
      <c r="C525" s="59"/>
      <c r="D525" s="59"/>
      <c r="E525" s="59"/>
      <c r="F525" s="71"/>
      <c r="G525" s="72"/>
      <c r="H525" s="71"/>
      <c r="I525" s="71"/>
    </row>
    <row r="526" spans="3:9" ht="15.75" customHeight="1">
      <c r="C526" s="59"/>
      <c r="D526" s="59"/>
      <c r="E526" s="59"/>
      <c r="F526" s="71"/>
      <c r="G526" s="72"/>
      <c r="H526" s="71"/>
      <c r="I526" s="71"/>
    </row>
    <row r="527" spans="3:9" ht="15.75" customHeight="1">
      <c r="C527" s="59"/>
      <c r="D527" s="59"/>
      <c r="E527" s="59"/>
      <c r="F527" s="71"/>
      <c r="G527" s="72"/>
      <c r="H527" s="71"/>
      <c r="I527" s="71"/>
    </row>
    <row r="528" spans="3:9" ht="15.75" customHeight="1">
      <c r="C528" s="59"/>
      <c r="D528" s="59"/>
      <c r="E528" s="59"/>
      <c r="F528" s="71"/>
      <c r="G528" s="72"/>
      <c r="H528" s="71"/>
      <c r="I528" s="71"/>
    </row>
    <row r="529" spans="3:9" ht="15.75" customHeight="1">
      <c r="C529" s="59"/>
      <c r="D529" s="59"/>
      <c r="E529" s="59"/>
      <c r="F529" s="71"/>
      <c r="G529" s="72"/>
      <c r="H529" s="71"/>
      <c r="I529" s="71"/>
    </row>
    <row r="530" spans="3:9" ht="15.75" customHeight="1">
      <c r="C530" s="59"/>
      <c r="D530" s="59"/>
      <c r="E530" s="59"/>
      <c r="F530" s="71"/>
      <c r="G530" s="72"/>
      <c r="H530" s="71"/>
      <c r="I530" s="71"/>
    </row>
    <row r="531" spans="3:9" ht="15.75" customHeight="1">
      <c r="C531" s="59"/>
      <c r="D531" s="59"/>
      <c r="E531" s="59"/>
      <c r="F531" s="71"/>
      <c r="G531" s="72"/>
      <c r="H531" s="71"/>
      <c r="I531" s="71"/>
    </row>
    <row r="532" spans="3:9" ht="15.75" customHeight="1">
      <c r="C532" s="59"/>
      <c r="D532" s="59"/>
      <c r="E532" s="59"/>
      <c r="F532" s="71"/>
      <c r="G532" s="72"/>
      <c r="H532" s="71"/>
      <c r="I532" s="71"/>
    </row>
    <row r="533" spans="3:9" ht="15.75" customHeight="1">
      <c r="C533" s="59"/>
      <c r="D533" s="59"/>
      <c r="E533" s="59"/>
      <c r="F533" s="71"/>
      <c r="G533" s="72"/>
      <c r="H533" s="71"/>
      <c r="I533" s="71"/>
    </row>
    <row r="534" spans="3:9" ht="15.75" customHeight="1">
      <c r="C534" s="59"/>
      <c r="D534" s="59"/>
      <c r="E534" s="59"/>
      <c r="F534" s="71"/>
      <c r="G534" s="72"/>
      <c r="H534" s="71"/>
      <c r="I534" s="71"/>
    </row>
    <row r="535" spans="3:9" ht="15.75" customHeight="1">
      <c r="C535" s="59"/>
      <c r="D535" s="59"/>
      <c r="E535" s="59"/>
      <c r="F535" s="71"/>
      <c r="G535" s="72"/>
      <c r="H535" s="71"/>
      <c r="I535" s="71"/>
    </row>
    <row r="536" spans="3:9" ht="15.75" customHeight="1">
      <c r="C536" s="59"/>
      <c r="D536" s="59"/>
      <c r="E536" s="59"/>
      <c r="F536" s="71"/>
      <c r="G536" s="72"/>
      <c r="H536" s="71"/>
      <c r="I536" s="71"/>
    </row>
    <row r="537" spans="3:9" ht="15.75" customHeight="1">
      <c r="C537" s="59"/>
      <c r="D537" s="59"/>
      <c r="E537" s="59"/>
      <c r="F537" s="71"/>
      <c r="G537" s="72"/>
      <c r="H537" s="71"/>
      <c r="I537" s="71"/>
    </row>
    <row r="538" spans="3:9" ht="15.75" customHeight="1">
      <c r="C538" s="59"/>
      <c r="D538" s="59"/>
      <c r="E538" s="59"/>
      <c r="F538" s="71"/>
      <c r="G538" s="72"/>
      <c r="H538" s="71"/>
      <c r="I538" s="71"/>
    </row>
    <row r="539" spans="3:9" ht="15.75" customHeight="1">
      <c r="C539" s="59"/>
      <c r="D539" s="59"/>
      <c r="E539" s="59"/>
      <c r="F539" s="71"/>
      <c r="G539" s="72"/>
      <c r="H539" s="71"/>
      <c r="I539" s="71"/>
    </row>
    <row r="540" spans="3:9" ht="15.75" customHeight="1">
      <c r="C540" s="59"/>
      <c r="D540" s="59"/>
      <c r="E540" s="59"/>
      <c r="F540" s="71"/>
      <c r="G540" s="72"/>
      <c r="H540" s="71"/>
      <c r="I540" s="71"/>
    </row>
    <row r="541" spans="3:9" ht="15.75" customHeight="1">
      <c r="C541" s="59"/>
      <c r="D541" s="59"/>
      <c r="E541" s="59"/>
      <c r="F541" s="71"/>
      <c r="G541" s="72"/>
      <c r="H541" s="71"/>
      <c r="I541" s="71"/>
    </row>
    <row r="542" spans="3:9" ht="15.75" customHeight="1">
      <c r="C542" s="59"/>
      <c r="D542" s="59"/>
      <c r="E542" s="59"/>
      <c r="F542" s="71"/>
      <c r="G542" s="72"/>
      <c r="H542" s="71"/>
      <c r="I542" s="71"/>
    </row>
    <row r="543" spans="3:9" ht="15.75" customHeight="1">
      <c r="C543" s="59"/>
      <c r="D543" s="59"/>
      <c r="E543" s="59"/>
      <c r="F543" s="71"/>
      <c r="G543" s="72"/>
      <c r="H543" s="71"/>
      <c r="I543" s="71"/>
    </row>
    <row r="544" spans="3:9" ht="15.75" customHeight="1">
      <c r="C544" s="59"/>
      <c r="D544" s="59"/>
      <c r="E544" s="59"/>
      <c r="F544" s="71"/>
      <c r="G544" s="72"/>
      <c r="H544" s="71"/>
      <c r="I544" s="71"/>
    </row>
    <row r="545" spans="3:9" ht="15.75" customHeight="1">
      <c r="C545" s="59"/>
      <c r="D545" s="59"/>
      <c r="E545" s="59"/>
      <c r="F545" s="71"/>
      <c r="G545" s="72"/>
      <c r="H545" s="71"/>
      <c r="I545" s="71"/>
    </row>
    <row r="546" spans="3:9" ht="15.75" customHeight="1">
      <c r="C546" s="59"/>
      <c r="D546" s="59"/>
      <c r="E546" s="59"/>
      <c r="F546" s="71"/>
      <c r="G546" s="72"/>
      <c r="H546" s="71"/>
      <c r="I546" s="71"/>
    </row>
    <row r="547" spans="3:9" ht="15.75" customHeight="1">
      <c r="C547" s="59"/>
      <c r="D547" s="59"/>
      <c r="E547" s="59"/>
      <c r="F547" s="71"/>
      <c r="G547" s="72"/>
      <c r="H547" s="71"/>
      <c r="I547" s="71"/>
    </row>
    <row r="548" spans="3:9" ht="15.75" customHeight="1">
      <c r="C548" s="59"/>
      <c r="D548" s="59"/>
      <c r="E548" s="59"/>
      <c r="F548" s="71"/>
      <c r="G548" s="72"/>
      <c r="H548" s="71"/>
      <c r="I548" s="71"/>
    </row>
    <row r="549" spans="3:9" ht="15.75" customHeight="1">
      <c r="C549" s="59"/>
      <c r="D549" s="59"/>
      <c r="E549" s="59"/>
      <c r="F549" s="71"/>
      <c r="G549" s="72"/>
      <c r="H549" s="71"/>
      <c r="I549" s="71"/>
    </row>
    <row r="550" spans="3:9" ht="15.75" customHeight="1">
      <c r="C550" s="59"/>
      <c r="D550" s="59"/>
      <c r="E550" s="59"/>
      <c r="F550" s="71"/>
      <c r="G550" s="72"/>
      <c r="H550" s="71"/>
      <c r="I550" s="71"/>
    </row>
    <row r="551" spans="3:9" ht="15.75" customHeight="1">
      <c r="C551" s="59"/>
      <c r="D551" s="59"/>
      <c r="E551" s="59"/>
      <c r="F551" s="71"/>
      <c r="G551" s="72"/>
      <c r="H551" s="71"/>
      <c r="I551" s="71"/>
    </row>
    <row r="552" spans="3:9" ht="15.75" customHeight="1">
      <c r="C552" s="59"/>
      <c r="D552" s="59"/>
      <c r="E552" s="59"/>
      <c r="F552" s="71"/>
      <c r="G552" s="72"/>
      <c r="H552" s="71"/>
      <c r="I552" s="71"/>
    </row>
    <row r="553" spans="3:9" ht="15.75" customHeight="1">
      <c r="C553" s="59"/>
      <c r="D553" s="59"/>
      <c r="E553" s="59"/>
      <c r="F553" s="71"/>
      <c r="G553" s="72"/>
      <c r="H553" s="71"/>
      <c r="I553" s="71"/>
    </row>
    <row r="554" spans="3:9" ht="15.75" customHeight="1">
      <c r="C554" s="59"/>
      <c r="D554" s="59"/>
      <c r="E554" s="59"/>
      <c r="F554" s="71"/>
      <c r="G554" s="72"/>
      <c r="H554" s="71"/>
      <c r="I554" s="71"/>
    </row>
    <row r="555" spans="3:9" ht="15.75" customHeight="1">
      <c r="C555" s="59"/>
      <c r="D555" s="59"/>
      <c r="E555" s="59"/>
      <c r="F555" s="71"/>
      <c r="G555" s="72"/>
      <c r="H555" s="71"/>
      <c r="I555" s="71"/>
    </row>
    <row r="556" spans="3:9" ht="15.75" customHeight="1">
      <c r="C556" s="59"/>
      <c r="D556" s="59"/>
      <c r="E556" s="59"/>
      <c r="F556" s="71"/>
      <c r="G556" s="72"/>
      <c r="H556" s="71"/>
      <c r="I556" s="71"/>
    </row>
    <row r="557" spans="3:9" ht="15.75" customHeight="1">
      <c r="C557" s="59"/>
      <c r="D557" s="59"/>
      <c r="E557" s="59"/>
      <c r="F557" s="71"/>
      <c r="G557" s="72"/>
      <c r="H557" s="71"/>
      <c r="I557" s="71"/>
    </row>
    <row r="558" spans="3:9" ht="15.75" customHeight="1">
      <c r="C558" s="59"/>
      <c r="D558" s="59"/>
      <c r="E558" s="59"/>
      <c r="F558" s="71"/>
      <c r="G558" s="72"/>
      <c r="H558" s="71"/>
      <c r="I558" s="71"/>
    </row>
    <row r="559" spans="3:9" ht="15.75" customHeight="1">
      <c r="C559" s="59"/>
      <c r="D559" s="59"/>
      <c r="E559" s="59"/>
      <c r="F559" s="71"/>
      <c r="G559" s="72"/>
      <c r="H559" s="71"/>
      <c r="I559" s="71"/>
    </row>
    <row r="560" spans="3:9" ht="15.75" customHeight="1">
      <c r="C560" s="59"/>
      <c r="D560" s="59"/>
      <c r="E560" s="59"/>
      <c r="F560" s="71"/>
      <c r="G560" s="72"/>
      <c r="H560" s="71"/>
      <c r="I560" s="71"/>
    </row>
    <row r="561" spans="3:9" ht="15.75" customHeight="1">
      <c r="C561" s="59"/>
      <c r="D561" s="59"/>
      <c r="E561" s="59"/>
      <c r="F561" s="71"/>
      <c r="G561" s="72"/>
      <c r="H561" s="71"/>
      <c r="I561" s="71"/>
    </row>
    <row r="562" spans="3:9" ht="15.75" customHeight="1">
      <c r="C562" s="59"/>
      <c r="D562" s="59"/>
      <c r="E562" s="59"/>
      <c r="F562" s="71"/>
      <c r="G562" s="72"/>
      <c r="H562" s="71"/>
      <c r="I562" s="71"/>
    </row>
    <row r="563" spans="3:9" ht="15.75" customHeight="1">
      <c r="C563" s="59"/>
      <c r="D563" s="59"/>
      <c r="E563" s="59"/>
      <c r="F563" s="71"/>
      <c r="G563" s="72"/>
      <c r="H563" s="71"/>
      <c r="I563" s="71"/>
    </row>
    <row r="564" spans="3:9" ht="15.75" customHeight="1">
      <c r="C564" s="59"/>
      <c r="D564" s="59"/>
      <c r="E564" s="59"/>
      <c r="F564" s="71"/>
      <c r="G564" s="72"/>
      <c r="H564" s="71"/>
      <c r="I564" s="71"/>
    </row>
    <row r="565" spans="3:9" ht="15.75" customHeight="1">
      <c r="C565" s="59"/>
      <c r="D565" s="59"/>
      <c r="E565" s="59"/>
      <c r="F565" s="71"/>
      <c r="G565" s="72"/>
      <c r="H565" s="71"/>
      <c r="I565" s="71"/>
    </row>
    <row r="566" spans="3:9" ht="15.75" customHeight="1">
      <c r="C566" s="59"/>
      <c r="D566" s="59"/>
      <c r="E566" s="59"/>
      <c r="F566" s="71"/>
      <c r="G566" s="72"/>
      <c r="H566" s="71"/>
      <c r="I566" s="71"/>
    </row>
    <row r="567" spans="3:9" ht="15.75" customHeight="1">
      <c r="C567" s="59"/>
      <c r="D567" s="59"/>
      <c r="E567" s="59"/>
      <c r="F567" s="71"/>
      <c r="G567" s="72"/>
      <c r="H567" s="71"/>
      <c r="I567" s="71"/>
    </row>
    <row r="568" spans="3:9" ht="15.75" customHeight="1">
      <c r="C568" s="59"/>
      <c r="D568" s="59"/>
      <c r="E568" s="59"/>
      <c r="F568" s="71"/>
      <c r="G568" s="72"/>
      <c r="H568" s="71"/>
      <c r="I568" s="71"/>
    </row>
    <row r="569" spans="3:9" ht="15.75" customHeight="1">
      <c r="C569" s="59"/>
      <c r="D569" s="59"/>
      <c r="E569" s="59"/>
      <c r="F569" s="71"/>
      <c r="G569" s="72"/>
      <c r="H569" s="71"/>
      <c r="I569" s="71"/>
    </row>
    <row r="570" spans="3:9" ht="15.75" customHeight="1">
      <c r="C570" s="59"/>
      <c r="D570" s="59"/>
      <c r="E570" s="59"/>
      <c r="F570" s="71"/>
      <c r="G570" s="72"/>
      <c r="H570" s="71"/>
      <c r="I570" s="71"/>
    </row>
    <row r="571" spans="3:9" ht="15.75" customHeight="1">
      <c r="C571" s="59"/>
      <c r="D571" s="59"/>
      <c r="E571" s="59"/>
      <c r="F571" s="71"/>
      <c r="G571" s="72"/>
      <c r="H571" s="71"/>
      <c r="I571" s="71"/>
    </row>
    <row r="572" spans="3:9" ht="15.75" customHeight="1">
      <c r="C572" s="59"/>
      <c r="D572" s="59"/>
      <c r="E572" s="59"/>
      <c r="F572" s="71"/>
      <c r="G572" s="72"/>
      <c r="H572" s="71"/>
      <c r="I572" s="71"/>
    </row>
    <row r="573" spans="3:9" ht="15.75" customHeight="1">
      <c r="C573" s="59"/>
      <c r="D573" s="59"/>
      <c r="E573" s="59"/>
      <c r="F573" s="71"/>
      <c r="G573" s="72"/>
      <c r="H573" s="71"/>
      <c r="I573" s="71"/>
    </row>
    <row r="574" spans="3:9" ht="15.75" customHeight="1">
      <c r="C574" s="59"/>
      <c r="D574" s="59"/>
      <c r="E574" s="59"/>
      <c r="F574" s="71"/>
      <c r="G574" s="72"/>
      <c r="H574" s="71"/>
      <c r="I574" s="71"/>
    </row>
    <row r="575" spans="3:9" ht="15.75" customHeight="1">
      <c r="C575" s="59"/>
      <c r="D575" s="59"/>
      <c r="E575" s="59"/>
      <c r="F575" s="71"/>
      <c r="G575" s="72"/>
      <c r="H575" s="71"/>
      <c r="I575" s="71"/>
    </row>
    <row r="576" spans="3:9" ht="15.75" customHeight="1">
      <c r="C576" s="59"/>
      <c r="D576" s="59"/>
      <c r="E576" s="59"/>
      <c r="F576" s="71"/>
      <c r="G576" s="72"/>
      <c r="H576" s="71"/>
      <c r="I576" s="71"/>
    </row>
    <row r="577" spans="3:9" ht="15.75" customHeight="1">
      <c r="C577" s="59"/>
      <c r="D577" s="59"/>
      <c r="E577" s="59"/>
      <c r="F577" s="71"/>
      <c r="G577" s="72"/>
      <c r="H577" s="71"/>
      <c r="I577" s="71"/>
    </row>
    <row r="578" spans="3:9" ht="15.75" customHeight="1">
      <c r="C578" s="59"/>
      <c r="D578" s="59"/>
      <c r="E578" s="59"/>
      <c r="F578" s="71"/>
      <c r="G578" s="72"/>
      <c r="H578" s="71"/>
      <c r="I578" s="71"/>
    </row>
    <row r="579" spans="3:9" ht="15.75" customHeight="1">
      <c r="C579" s="59"/>
      <c r="D579" s="59"/>
      <c r="E579" s="59"/>
      <c r="F579" s="71"/>
      <c r="G579" s="72"/>
      <c r="H579" s="71"/>
      <c r="I579" s="71"/>
    </row>
    <row r="580" spans="3:9" ht="15.75" customHeight="1">
      <c r="C580" s="59"/>
      <c r="D580" s="59"/>
      <c r="E580" s="59"/>
      <c r="F580" s="71"/>
      <c r="G580" s="72"/>
      <c r="H580" s="71"/>
      <c r="I580" s="71"/>
    </row>
    <row r="581" spans="3:9" ht="15.75" customHeight="1">
      <c r="C581" s="59"/>
      <c r="D581" s="59"/>
      <c r="E581" s="59"/>
      <c r="F581" s="71"/>
      <c r="G581" s="72"/>
      <c r="H581" s="71"/>
      <c r="I581" s="71"/>
    </row>
    <row r="582" spans="3:9" ht="15.75" customHeight="1">
      <c r="C582" s="59"/>
      <c r="D582" s="59"/>
      <c r="E582" s="59"/>
      <c r="F582" s="71"/>
      <c r="G582" s="72"/>
      <c r="H582" s="71"/>
      <c r="I582" s="71"/>
    </row>
    <row r="583" spans="3:9" ht="15.75" customHeight="1">
      <c r="C583" s="59"/>
      <c r="D583" s="59"/>
      <c r="E583" s="59"/>
      <c r="F583" s="71"/>
      <c r="G583" s="72"/>
      <c r="H583" s="71"/>
      <c r="I583" s="71"/>
    </row>
    <row r="584" spans="3:9" ht="15.75" customHeight="1">
      <c r="C584" s="59"/>
      <c r="D584" s="59"/>
      <c r="E584" s="59"/>
      <c r="F584" s="71"/>
      <c r="G584" s="72"/>
      <c r="H584" s="71"/>
      <c r="I584" s="71"/>
    </row>
    <row r="585" spans="3:9" ht="15.75" customHeight="1">
      <c r="C585" s="59"/>
      <c r="D585" s="59"/>
      <c r="E585" s="59"/>
      <c r="F585" s="71"/>
      <c r="G585" s="72"/>
      <c r="H585" s="71"/>
      <c r="I585" s="71"/>
    </row>
    <row r="586" spans="3:9" ht="15.75" customHeight="1">
      <c r="C586" s="59"/>
      <c r="D586" s="59"/>
      <c r="E586" s="59"/>
      <c r="F586" s="71"/>
      <c r="G586" s="72"/>
      <c r="H586" s="71"/>
      <c r="I586" s="71"/>
    </row>
    <row r="587" spans="3:9" ht="15.75" customHeight="1">
      <c r="C587" s="59"/>
      <c r="D587" s="59"/>
      <c r="E587" s="59"/>
      <c r="F587" s="71"/>
      <c r="G587" s="72"/>
      <c r="H587" s="71"/>
      <c r="I587" s="71"/>
    </row>
    <row r="588" spans="3:9" ht="15.75" customHeight="1">
      <c r="C588" s="59"/>
      <c r="D588" s="59"/>
      <c r="E588" s="59"/>
      <c r="F588" s="71"/>
      <c r="G588" s="72"/>
      <c r="H588" s="71"/>
      <c r="I588" s="71"/>
    </row>
    <row r="589" spans="3:9" ht="15.75" customHeight="1">
      <c r="C589" s="59"/>
      <c r="D589" s="59"/>
      <c r="E589" s="59"/>
      <c r="F589" s="71"/>
      <c r="G589" s="72"/>
      <c r="H589" s="71"/>
      <c r="I589" s="71"/>
    </row>
    <row r="590" spans="3:9" ht="15.75" customHeight="1">
      <c r="C590" s="59"/>
      <c r="D590" s="59"/>
      <c r="E590" s="59"/>
      <c r="F590" s="71"/>
      <c r="G590" s="72"/>
      <c r="H590" s="71"/>
      <c r="I590" s="71"/>
    </row>
    <row r="591" spans="3:9" ht="15.75" customHeight="1">
      <c r="C591" s="59"/>
      <c r="D591" s="59"/>
      <c r="E591" s="59"/>
      <c r="F591" s="71"/>
      <c r="G591" s="72"/>
      <c r="H591" s="71"/>
      <c r="I591" s="71"/>
    </row>
    <row r="592" spans="3:9" ht="15.75" customHeight="1">
      <c r="C592" s="59"/>
      <c r="D592" s="59"/>
      <c r="E592" s="59"/>
      <c r="F592" s="71"/>
      <c r="G592" s="72"/>
      <c r="H592" s="71"/>
      <c r="I592" s="71"/>
    </row>
    <row r="593" spans="3:9" ht="15.75" customHeight="1">
      <c r="C593" s="59"/>
      <c r="D593" s="59"/>
      <c r="E593" s="59"/>
      <c r="F593" s="71"/>
      <c r="G593" s="72"/>
      <c r="H593" s="71"/>
      <c r="I593" s="71"/>
    </row>
    <row r="594" spans="3:9" ht="15.75" customHeight="1">
      <c r="C594" s="59"/>
      <c r="D594" s="59"/>
      <c r="E594" s="59"/>
      <c r="F594" s="71"/>
      <c r="G594" s="72"/>
      <c r="H594" s="71"/>
      <c r="I594" s="71"/>
    </row>
    <row r="595" spans="3:9" ht="15.75" customHeight="1">
      <c r="C595" s="59"/>
      <c r="D595" s="59"/>
      <c r="E595" s="59"/>
      <c r="F595" s="71"/>
      <c r="G595" s="72"/>
      <c r="H595" s="71"/>
      <c r="I595" s="71"/>
    </row>
    <row r="596" spans="3:9" ht="15.75" customHeight="1">
      <c r="C596" s="59"/>
      <c r="D596" s="59"/>
      <c r="E596" s="59"/>
      <c r="F596" s="71"/>
      <c r="G596" s="72"/>
      <c r="H596" s="71"/>
      <c r="I596" s="71"/>
    </row>
    <row r="597" spans="3:9" ht="15.75" customHeight="1">
      <c r="C597" s="59"/>
      <c r="D597" s="59"/>
      <c r="E597" s="59"/>
      <c r="F597" s="71"/>
      <c r="G597" s="72"/>
      <c r="H597" s="71"/>
      <c r="I597" s="71"/>
    </row>
    <row r="598" spans="3:9" ht="15.75" customHeight="1">
      <c r="C598" s="59"/>
      <c r="D598" s="59"/>
      <c r="E598" s="59"/>
      <c r="F598" s="71"/>
      <c r="G598" s="72"/>
      <c r="H598" s="71"/>
      <c r="I598" s="71"/>
    </row>
    <row r="599" spans="3:9" ht="15.75" customHeight="1">
      <c r="C599" s="59"/>
      <c r="D599" s="59"/>
      <c r="E599" s="59"/>
      <c r="F599" s="71"/>
      <c r="G599" s="72"/>
      <c r="H599" s="71"/>
      <c r="I599" s="71"/>
    </row>
    <row r="600" spans="3:9" ht="15.75" customHeight="1">
      <c r="C600" s="59"/>
      <c r="D600" s="59"/>
      <c r="E600" s="59"/>
      <c r="F600" s="71"/>
      <c r="G600" s="72"/>
      <c r="H600" s="71"/>
      <c r="I600" s="71"/>
    </row>
    <row r="601" spans="3:9" ht="15.75" customHeight="1">
      <c r="C601" s="59"/>
      <c r="D601" s="59"/>
      <c r="E601" s="59"/>
      <c r="F601" s="71"/>
      <c r="G601" s="72"/>
      <c r="H601" s="71"/>
      <c r="I601" s="71"/>
    </row>
    <row r="602" spans="3:9" ht="15.75" customHeight="1">
      <c r="C602" s="59"/>
      <c r="D602" s="59"/>
      <c r="E602" s="59"/>
      <c r="F602" s="71"/>
      <c r="G602" s="72"/>
      <c r="H602" s="71"/>
      <c r="I602" s="71"/>
    </row>
    <row r="603" spans="3:9" ht="15.75" customHeight="1">
      <c r="C603" s="59"/>
      <c r="D603" s="59"/>
      <c r="E603" s="59"/>
      <c r="F603" s="71"/>
      <c r="G603" s="72"/>
      <c r="H603" s="71"/>
      <c r="I603" s="71"/>
    </row>
    <row r="604" spans="3:9" ht="15.75" customHeight="1">
      <c r="C604" s="59"/>
      <c r="D604" s="59"/>
      <c r="E604" s="59"/>
      <c r="F604" s="71"/>
      <c r="G604" s="72"/>
      <c r="H604" s="71"/>
      <c r="I604" s="71"/>
    </row>
    <row r="605" spans="3:9" ht="15.75" customHeight="1">
      <c r="C605" s="59"/>
      <c r="D605" s="59"/>
      <c r="E605" s="59"/>
      <c r="F605" s="71"/>
      <c r="G605" s="72"/>
      <c r="H605" s="71"/>
      <c r="I605" s="71"/>
    </row>
    <row r="606" spans="3:9" ht="15.75" customHeight="1">
      <c r="C606" s="59"/>
      <c r="D606" s="59"/>
      <c r="E606" s="59"/>
      <c r="F606" s="71"/>
      <c r="G606" s="72"/>
      <c r="H606" s="71"/>
      <c r="I606" s="71"/>
    </row>
    <row r="607" spans="3:9" ht="15.75" customHeight="1">
      <c r="C607" s="59"/>
      <c r="D607" s="59"/>
      <c r="E607" s="59"/>
      <c r="F607" s="71"/>
      <c r="G607" s="72"/>
      <c r="H607" s="71"/>
      <c r="I607" s="71"/>
    </row>
    <row r="608" spans="3:9" ht="15.75" customHeight="1">
      <c r="C608" s="59"/>
      <c r="D608" s="59"/>
      <c r="E608" s="59"/>
      <c r="F608" s="71"/>
      <c r="G608" s="72"/>
      <c r="H608" s="71"/>
      <c r="I608" s="71"/>
    </row>
    <row r="609" spans="3:9" ht="15.75" customHeight="1">
      <c r="C609" s="59"/>
      <c r="D609" s="59"/>
      <c r="E609" s="59"/>
      <c r="F609" s="71"/>
      <c r="G609" s="72"/>
      <c r="H609" s="71"/>
      <c r="I609" s="71"/>
    </row>
    <row r="610" spans="3:9" ht="15.75" customHeight="1">
      <c r="C610" s="59"/>
      <c r="D610" s="59"/>
      <c r="E610" s="59"/>
      <c r="F610" s="71"/>
      <c r="G610" s="72"/>
      <c r="H610" s="71"/>
      <c r="I610" s="71"/>
    </row>
    <row r="611" spans="3:9" ht="15.75" customHeight="1">
      <c r="C611" s="59"/>
      <c r="D611" s="59"/>
      <c r="E611" s="59"/>
      <c r="F611" s="71"/>
      <c r="G611" s="72"/>
      <c r="H611" s="71"/>
      <c r="I611" s="71"/>
    </row>
    <row r="612" spans="3:9" ht="15.75" customHeight="1">
      <c r="C612" s="59"/>
      <c r="D612" s="59"/>
      <c r="E612" s="59"/>
      <c r="F612" s="71"/>
      <c r="G612" s="72"/>
      <c r="H612" s="71"/>
      <c r="I612" s="71"/>
    </row>
    <row r="613" spans="3:9" ht="15.75" customHeight="1">
      <c r="C613" s="59"/>
      <c r="D613" s="59"/>
      <c r="E613" s="59"/>
      <c r="F613" s="71"/>
      <c r="G613" s="72"/>
      <c r="H613" s="71"/>
      <c r="I613" s="71"/>
    </row>
    <row r="614" spans="3:9" ht="15.75" customHeight="1">
      <c r="C614" s="59"/>
      <c r="D614" s="59"/>
      <c r="E614" s="59"/>
      <c r="F614" s="71"/>
      <c r="G614" s="72"/>
      <c r="H614" s="71"/>
      <c r="I614" s="71"/>
    </row>
    <row r="615" spans="3:9" ht="15.75" customHeight="1">
      <c r="C615" s="59"/>
      <c r="D615" s="59"/>
      <c r="E615" s="59"/>
      <c r="F615" s="71"/>
      <c r="G615" s="72"/>
      <c r="H615" s="71"/>
      <c r="I615" s="71"/>
    </row>
    <row r="616" spans="3:9" ht="15.75" customHeight="1">
      <c r="C616" s="59"/>
      <c r="D616" s="59"/>
      <c r="E616" s="59"/>
      <c r="F616" s="71"/>
      <c r="G616" s="72"/>
      <c r="H616" s="71"/>
      <c r="I616" s="71"/>
    </row>
    <row r="617" spans="3:9" ht="15.75" customHeight="1">
      <c r="C617" s="59"/>
      <c r="D617" s="59"/>
      <c r="E617" s="59"/>
      <c r="F617" s="71"/>
      <c r="G617" s="72"/>
      <c r="H617" s="71"/>
      <c r="I617" s="71"/>
    </row>
    <row r="618" spans="3:9" ht="15.75" customHeight="1">
      <c r="C618" s="59"/>
      <c r="D618" s="59"/>
      <c r="E618" s="59"/>
      <c r="F618" s="71"/>
      <c r="G618" s="72"/>
      <c r="H618" s="71"/>
      <c r="I618" s="71"/>
    </row>
    <row r="619" spans="3:9" ht="15.75" customHeight="1">
      <c r="C619" s="59"/>
      <c r="D619" s="59"/>
      <c r="E619" s="59"/>
      <c r="F619" s="71"/>
      <c r="G619" s="72"/>
      <c r="H619" s="71"/>
      <c r="I619" s="71"/>
    </row>
    <row r="620" spans="3:9" ht="15.75" customHeight="1">
      <c r="C620" s="59"/>
      <c r="D620" s="59"/>
      <c r="E620" s="59"/>
      <c r="F620" s="71"/>
      <c r="G620" s="72"/>
      <c r="H620" s="71"/>
      <c r="I620" s="71"/>
    </row>
    <row r="621" spans="3:9" ht="15.75" customHeight="1">
      <c r="C621" s="59"/>
      <c r="D621" s="59"/>
      <c r="E621" s="59"/>
      <c r="F621" s="71"/>
      <c r="G621" s="72"/>
      <c r="H621" s="71"/>
      <c r="I621" s="71"/>
    </row>
    <row r="622" spans="3:9" ht="15.75" customHeight="1">
      <c r="C622" s="59"/>
      <c r="D622" s="59"/>
      <c r="E622" s="59"/>
      <c r="F622" s="71"/>
      <c r="G622" s="72"/>
      <c r="H622" s="71"/>
      <c r="I622" s="71"/>
    </row>
    <row r="623" spans="3:9" ht="15.75" customHeight="1">
      <c r="C623" s="59"/>
      <c r="D623" s="59"/>
      <c r="E623" s="59"/>
      <c r="F623" s="71"/>
      <c r="G623" s="72"/>
      <c r="H623" s="71"/>
      <c r="I623" s="71"/>
    </row>
    <row r="624" spans="3:9" ht="15.75" customHeight="1">
      <c r="C624" s="59"/>
      <c r="D624" s="59"/>
      <c r="E624" s="59"/>
      <c r="F624" s="71"/>
      <c r="G624" s="72"/>
      <c r="H624" s="71"/>
      <c r="I624" s="71"/>
    </row>
    <row r="625" spans="3:9" ht="15.75" customHeight="1">
      <c r="C625" s="59"/>
      <c r="D625" s="59"/>
      <c r="E625" s="59"/>
      <c r="F625" s="71"/>
      <c r="G625" s="72"/>
      <c r="H625" s="71"/>
      <c r="I625" s="71"/>
    </row>
    <row r="626" spans="3:9" ht="15.75" customHeight="1">
      <c r="C626" s="59"/>
      <c r="D626" s="59"/>
      <c r="E626" s="59"/>
      <c r="F626" s="71"/>
      <c r="G626" s="72"/>
      <c r="H626" s="71"/>
      <c r="I626" s="71"/>
    </row>
    <row r="627" spans="3:9" ht="15.75" customHeight="1">
      <c r="C627" s="59"/>
      <c r="D627" s="59"/>
      <c r="E627" s="59"/>
      <c r="F627" s="71"/>
      <c r="G627" s="72"/>
      <c r="H627" s="71"/>
      <c r="I627" s="71"/>
    </row>
    <row r="628" spans="3:9" ht="15.75" customHeight="1">
      <c r="C628" s="59"/>
      <c r="D628" s="59"/>
      <c r="E628" s="59"/>
      <c r="F628" s="71"/>
      <c r="G628" s="72"/>
      <c r="H628" s="71"/>
      <c r="I628" s="71"/>
    </row>
    <row r="629" spans="3:9" ht="15.75" customHeight="1">
      <c r="C629" s="59"/>
      <c r="D629" s="59"/>
      <c r="E629" s="59"/>
      <c r="F629" s="71"/>
      <c r="G629" s="72"/>
      <c r="H629" s="71"/>
      <c r="I629" s="71"/>
    </row>
    <row r="630" spans="3:9" ht="15.75" customHeight="1">
      <c r="C630" s="59"/>
      <c r="D630" s="59"/>
      <c r="E630" s="59"/>
      <c r="F630" s="71"/>
      <c r="G630" s="72"/>
      <c r="H630" s="71"/>
      <c r="I630" s="71"/>
    </row>
    <row r="631" spans="3:9" ht="15.75" customHeight="1">
      <c r="C631" s="59"/>
      <c r="D631" s="59"/>
      <c r="E631" s="59"/>
      <c r="F631" s="71"/>
      <c r="G631" s="72"/>
      <c r="H631" s="71"/>
      <c r="I631" s="71"/>
    </row>
    <row r="632" spans="3:9" ht="15.75" customHeight="1">
      <c r="C632" s="59"/>
      <c r="D632" s="59"/>
      <c r="E632" s="59"/>
      <c r="F632" s="71"/>
      <c r="G632" s="72"/>
      <c r="H632" s="71"/>
      <c r="I632" s="71"/>
    </row>
    <row r="633" spans="3:9" ht="15.75" customHeight="1">
      <c r="C633" s="59"/>
      <c r="D633" s="59"/>
      <c r="E633" s="59"/>
      <c r="F633" s="71"/>
      <c r="G633" s="72"/>
      <c r="H633" s="71"/>
      <c r="I633" s="71"/>
    </row>
    <row r="634" spans="3:9" ht="15.75" customHeight="1">
      <c r="C634" s="59"/>
      <c r="D634" s="59"/>
      <c r="E634" s="59"/>
      <c r="F634" s="71"/>
      <c r="G634" s="72"/>
      <c r="H634" s="71"/>
      <c r="I634" s="71"/>
    </row>
    <row r="635" spans="3:9" ht="15.75" customHeight="1">
      <c r="C635" s="59"/>
      <c r="D635" s="59"/>
      <c r="E635" s="59"/>
      <c r="F635" s="71"/>
      <c r="G635" s="72"/>
      <c r="H635" s="71"/>
      <c r="I635" s="71"/>
    </row>
    <row r="636" spans="3:9" ht="15.75" customHeight="1">
      <c r="C636" s="59"/>
      <c r="D636" s="59"/>
      <c r="E636" s="59"/>
      <c r="F636" s="71"/>
      <c r="G636" s="72"/>
      <c r="H636" s="71"/>
      <c r="I636" s="71"/>
    </row>
    <row r="637" spans="3:9" ht="15.75" customHeight="1">
      <c r="C637" s="59"/>
      <c r="D637" s="59"/>
      <c r="E637" s="59"/>
      <c r="F637" s="71"/>
      <c r="G637" s="72"/>
      <c r="H637" s="71"/>
      <c r="I637" s="71"/>
    </row>
    <row r="638" spans="3:9" ht="15.75" customHeight="1">
      <c r="C638" s="59"/>
      <c r="D638" s="59"/>
      <c r="E638" s="59"/>
      <c r="F638" s="71"/>
      <c r="G638" s="72"/>
      <c r="H638" s="71"/>
      <c r="I638" s="71"/>
    </row>
    <row r="639" spans="3:9" ht="15.75" customHeight="1">
      <c r="C639" s="59"/>
      <c r="D639" s="59"/>
      <c r="E639" s="59"/>
      <c r="F639" s="71"/>
      <c r="G639" s="72"/>
      <c r="H639" s="71"/>
      <c r="I639" s="71"/>
    </row>
    <row r="640" spans="3:9" ht="15.75" customHeight="1">
      <c r="C640" s="59"/>
      <c r="D640" s="59"/>
      <c r="E640" s="59"/>
      <c r="F640" s="71"/>
      <c r="G640" s="72"/>
      <c r="H640" s="71"/>
      <c r="I640" s="71"/>
    </row>
    <row r="641" spans="3:9" ht="15.75" customHeight="1">
      <c r="C641" s="59"/>
      <c r="D641" s="59"/>
      <c r="E641" s="59"/>
      <c r="F641" s="71"/>
      <c r="G641" s="72"/>
      <c r="H641" s="71"/>
      <c r="I641" s="71"/>
    </row>
    <row r="642" spans="3:9" ht="15.75" customHeight="1">
      <c r="C642" s="59"/>
      <c r="D642" s="59"/>
      <c r="E642" s="59"/>
      <c r="F642" s="71"/>
      <c r="G642" s="72"/>
      <c r="H642" s="71"/>
      <c r="I642" s="71"/>
    </row>
    <row r="643" spans="3:9" ht="15.75" customHeight="1">
      <c r="C643" s="59"/>
      <c r="D643" s="59"/>
      <c r="E643" s="59"/>
      <c r="F643" s="71"/>
      <c r="G643" s="72"/>
      <c r="H643" s="71"/>
      <c r="I643" s="71"/>
    </row>
    <row r="644" spans="3:9" ht="15.75" customHeight="1">
      <c r="C644" s="59"/>
      <c r="D644" s="59"/>
      <c r="E644" s="59"/>
      <c r="F644" s="71"/>
      <c r="G644" s="72"/>
      <c r="H644" s="71"/>
      <c r="I644" s="71"/>
    </row>
    <row r="645" spans="3:9" ht="15.75" customHeight="1">
      <c r="C645" s="59"/>
      <c r="D645" s="59"/>
      <c r="E645" s="59"/>
      <c r="F645" s="71"/>
      <c r="G645" s="72"/>
      <c r="H645" s="71"/>
      <c r="I645" s="71"/>
    </row>
    <row r="646" spans="3:9" ht="15.75" customHeight="1">
      <c r="C646" s="59"/>
      <c r="D646" s="59"/>
      <c r="E646" s="59"/>
      <c r="F646" s="71"/>
      <c r="G646" s="72"/>
      <c r="H646" s="71"/>
      <c r="I646" s="71"/>
    </row>
    <row r="647" spans="3:9" ht="15.75" customHeight="1">
      <c r="C647" s="59"/>
      <c r="D647" s="59"/>
      <c r="E647" s="59"/>
      <c r="F647" s="71"/>
      <c r="G647" s="72"/>
      <c r="H647" s="71"/>
      <c r="I647" s="71"/>
    </row>
    <row r="648" spans="3:9" ht="15.75" customHeight="1">
      <c r="C648" s="59"/>
      <c r="D648" s="59"/>
      <c r="E648" s="59"/>
      <c r="F648" s="71"/>
      <c r="G648" s="72"/>
      <c r="H648" s="71"/>
      <c r="I648" s="71"/>
    </row>
    <row r="649" spans="3:9" ht="15.75" customHeight="1">
      <c r="C649" s="59"/>
      <c r="D649" s="59"/>
      <c r="E649" s="59"/>
      <c r="F649" s="71"/>
      <c r="G649" s="72"/>
      <c r="H649" s="71"/>
      <c r="I649" s="71"/>
    </row>
    <row r="650" spans="3:9" ht="15.75" customHeight="1">
      <c r="C650" s="59"/>
      <c r="D650" s="59"/>
      <c r="E650" s="59"/>
      <c r="F650" s="71"/>
      <c r="G650" s="72"/>
      <c r="H650" s="71"/>
      <c r="I650" s="71"/>
    </row>
    <row r="651" spans="3:9" ht="15.75" customHeight="1">
      <c r="C651" s="59"/>
      <c r="D651" s="59"/>
      <c r="E651" s="59"/>
      <c r="F651" s="71"/>
      <c r="G651" s="72"/>
      <c r="H651" s="71"/>
      <c r="I651" s="71"/>
    </row>
    <row r="652" spans="3:9" ht="15.75" customHeight="1">
      <c r="C652" s="59"/>
      <c r="D652" s="59"/>
      <c r="E652" s="59"/>
      <c r="F652" s="71"/>
      <c r="G652" s="72"/>
      <c r="H652" s="71"/>
      <c r="I652" s="71"/>
    </row>
    <row r="653" spans="3:9" ht="15.75" customHeight="1">
      <c r="C653" s="59"/>
      <c r="D653" s="59"/>
      <c r="E653" s="59"/>
      <c r="F653" s="71"/>
      <c r="G653" s="72"/>
      <c r="H653" s="71"/>
      <c r="I653" s="71"/>
    </row>
    <row r="654" spans="3:9" ht="15.75" customHeight="1">
      <c r="C654" s="59"/>
      <c r="D654" s="59"/>
      <c r="E654" s="59"/>
      <c r="F654" s="71"/>
      <c r="G654" s="72"/>
      <c r="H654" s="71"/>
      <c r="I654" s="71"/>
    </row>
    <row r="655" spans="3:9" ht="15.75" customHeight="1">
      <c r="C655" s="59"/>
      <c r="D655" s="59"/>
      <c r="E655" s="59"/>
      <c r="F655" s="71"/>
      <c r="G655" s="72"/>
      <c r="H655" s="71"/>
      <c r="I655" s="71"/>
    </row>
    <row r="656" spans="3:9" ht="15.75" customHeight="1">
      <c r="C656" s="59"/>
      <c r="D656" s="59"/>
      <c r="E656" s="59"/>
      <c r="F656" s="71"/>
      <c r="G656" s="72"/>
      <c r="H656" s="71"/>
      <c r="I656" s="71"/>
    </row>
    <row r="657" spans="3:9" ht="15.75" customHeight="1">
      <c r="C657" s="59"/>
      <c r="D657" s="59"/>
      <c r="E657" s="59"/>
      <c r="F657" s="71"/>
      <c r="G657" s="72"/>
      <c r="H657" s="71"/>
      <c r="I657" s="71"/>
    </row>
    <row r="658" spans="3:9" ht="15.75" customHeight="1">
      <c r="C658" s="59"/>
      <c r="D658" s="59"/>
      <c r="E658" s="59"/>
      <c r="F658" s="71"/>
      <c r="G658" s="72"/>
      <c r="H658" s="71"/>
      <c r="I658" s="71"/>
    </row>
    <row r="659" spans="3:9" ht="15.75" customHeight="1">
      <c r="C659" s="59"/>
      <c r="D659" s="59"/>
      <c r="E659" s="59"/>
      <c r="F659" s="71"/>
      <c r="G659" s="72"/>
      <c r="H659" s="71"/>
      <c r="I659" s="71"/>
    </row>
    <row r="660" spans="3:9" ht="15.75" customHeight="1">
      <c r="C660" s="59"/>
      <c r="D660" s="59"/>
      <c r="E660" s="59"/>
      <c r="F660" s="71"/>
      <c r="G660" s="72"/>
      <c r="H660" s="71"/>
      <c r="I660" s="71"/>
    </row>
    <row r="661" spans="3:9" ht="15.75" customHeight="1">
      <c r="C661" s="59"/>
      <c r="D661" s="59"/>
      <c r="E661" s="59"/>
      <c r="F661" s="71"/>
      <c r="G661" s="72"/>
      <c r="H661" s="71"/>
      <c r="I661" s="71"/>
    </row>
    <row r="662" spans="3:9" ht="15.75" customHeight="1">
      <c r="C662" s="59"/>
      <c r="D662" s="59"/>
      <c r="E662" s="59"/>
      <c r="F662" s="71"/>
      <c r="G662" s="72"/>
      <c r="H662" s="71"/>
      <c r="I662" s="71"/>
    </row>
    <row r="663" spans="3:9" ht="15.75" customHeight="1">
      <c r="C663" s="59"/>
      <c r="D663" s="59"/>
      <c r="E663" s="59"/>
      <c r="F663" s="71"/>
      <c r="G663" s="72"/>
      <c r="H663" s="71"/>
      <c r="I663" s="71"/>
    </row>
    <row r="664" spans="3:9" ht="15.75" customHeight="1">
      <c r="C664" s="59"/>
      <c r="D664" s="59"/>
      <c r="E664" s="59"/>
      <c r="F664" s="71"/>
      <c r="G664" s="72"/>
      <c r="H664" s="71"/>
      <c r="I664" s="71"/>
    </row>
    <row r="665" spans="3:9" ht="15.75" customHeight="1">
      <c r="C665" s="59"/>
      <c r="D665" s="59"/>
      <c r="E665" s="59"/>
      <c r="F665" s="71"/>
      <c r="G665" s="72"/>
      <c r="H665" s="71"/>
      <c r="I665" s="71"/>
    </row>
    <row r="666" spans="3:9" ht="15.75" customHeight="1">
      <c r="C666" s="59"/>
      <c r="D666" s="59"/>
      <c r="E666" s="59"/>
      <c r="F666" s="71"/>
      <c r="G666" s="72"/>
      <c r="H666" s="71"/>
      <c r="I666" s="71"/>
    </row>
    <row r="667" spans="3:9" ht="15.75" customHeight="1">
      <c r="C667" s="59"/>
      <c r="D667" s="59"/>
      <c r="E667" s="59"/>
      <c r="F667" s="71"/>
      <c r="G667" s="72"/>
      <c r="H667" s="71"/>
      <c r="I667" s="71"/>
    </row>
    <row r="668" spans="3:9" ht="15.75" customHeight="1">
      <c r="C668" s="59"/>
      <c r="D668" s="59"/>
      <c r="E668" s="59"/>
      <c r="F668" s="71"/>
      <c r="G668" s="72"/>
      <c r="H668" s="71"/>
      <c r="I668" s="71"/>
    </row>
    <row r="669" spans="3:9" ht="15.75" customHeight="1">
      <c r="C669" s="59"/>
      <c r="D669" s="59"/>
      <c r="E669" s="59"/>
      <c r="F669" s="71"/>
      <c r="G669" s="72"/>
      <c r="H669" s="71"/>
      <c r="I669" s="71"/>
    </row>
    <row r="670" spans="3:9" ht="15.75" customHeight="1">
      <c r="C670" s="59"/>
      <c r="D670" s="59"/>
      <c r="E670" s="59"/>
      <c r="F670" s="71"/>
      <c r="G670" s="72"/>
      <c r="H670" s="71"/>
      <c r="I670" s="71"/>
    </row>
    <row r="671" spans="3:9" ht="15.75" customHeight="1">
      <c r="C671" s="59"/>
      <c r="D671" s="59"/>
      <c r="E671" s="59"/>
      <c r="F671" s="71"/>
      <c r="G671" s="72"/>
      <c r="H671" s="71"/>
      <c r="I671" s="71"/>
    </row>
    <row r="672" spans="3:9" ht="15.75" customHeight="1">
      <c r="C672" s="59"/>
      <c r="D672" s="59"/>
      <c r="E672" s="59"/>
      <c r="F672" s="71"/>
      <c r="G672" s="72"/>
      <c r="H672" s="71"/>
      <c r="I672" s="71"/>
    </row>
    <row r="673" spans="3:9" ht="15.75" customHeight="1">
      <c r="C673" s="59"/>
      <c r="D673" s="59"/>
      <c r="E673" s="59"/>
      <c r="F673" s="71"/>
      <c r="G673" s="72"/>
      <c r="H673" s="71"/>
      <c r="I673" s="71"/>
    </row>
    <row r="674" spans="3:9" ht="15.75" customHeight="1">
      <c r="C674" s="59"/>
      <c r="D674" s="59"/>
      <c r="E674" s="59"/>
      <c r="F674" s="71"/>
      <c r="G674" s="72"/>
      <c r="H674" s="71"/>
      <c r="I674" s="71"/>
    </row>
    <row r="675" spans="3:9" ht="15.75" customHeight="1">
      <c r="C675" s="59"/>
      <c r="D675" s="59"/>
      <c r="E675" s="59"/>
      <c r="F675" s="71"/>
      <c r="G675" s="72"/>
      <c r="H675" s="71"/>
      <c r="I675" s="71"/>
    </row>
    <row r="676" spans="3:9" ht="15.75" customHeight="1">
      <c r="C676" s="59"/>
      <c r="D676" s="59"/>
      <c r="E676" s="59"/>
      <c r="F676" s="71"/>
      <c r="G676" s="72"/>
      <c r="H676" s="71"/>
      <c r="I676" s="71"/>
    </row>
    <row r="677" spans="3:9" ht="15.75" customHeight="1">
      <c r="C677" s="59"/>
      <c r="D677" s="59"/>
      <c r="E677" s="59"/>
      <c r="F677" s="71"/>
      <c r="G677" s="72"/>
      <c r="H677" s="71"/>
      <c r="I677" s="71"/>
    </row>
    <row r="678" spans="3:9" ht="15.75" customHeight="1">
      <c r="C678" s="59"/>
      <c r="D678" s="59"/>
      <c r="E678" s="59"/>
      <c r="F678" s="71"/>
      <c r="G678" s="72"/>
      <c r="H678" s="71"/>
      <c r="I678" s="71"/>
    </row>
    <row r="679" spans="3:9" ht="15.75" customHeight="1">
      <c r="C679" s="59"/>
      <c r="D679" s="59"/>
      <c r="E679" s="59"/>
      <c r="F679" s="71"/>
      <c r="G679" s="72"/>
      <c r="H679" s="71"/>
      <c r="I679" s="71"/>
    </row>
    <row r="680" spans="3:9" ht="15.75" customHeight="1">
      <c r="C680" s="59"/>
      <c r="D680" s="59"/>
      <c r="E680" s="59"/>
      <c r="F680" s="71"/>
      <c r="G680" s="72"/>
      <c r="H680" s="71"/>
      <c r="I680" s="71"/>
    </row>
    <row r="681" spans="3:9" ht="15.75" customHeight="1">
      <c r="C681" s="59"/>
      <c r="D681" s="59"/>
      <c r="E681" s="59"/>
      <c r="F681" s="71"/>
      <c r="G681" s="72"/>
      <c r="H681" s="71"/>
      <c r="I681" s="71"/>
    </row>
    <row r="682" spans="3:9" ht="15.75" customHeight="1">
      <c r="C682" s="59"/>
      <c r="D682" s="59"/>
      <c r="E682" s="59"/>
      <c r="F682" s="71"/>
      <c r="G682" s="72"/>
      <c r="H682" s="71"/>
      <c r="I682" s="71"/>
    </row>
    <row r="683" spans="3:9" ht="15.75" customHeight="1">
      <c r="C683" s="59"/>
      <c r="D683" s="59"/>
      <c r="E683" s="59"/>
      <c r="F683" s="71"/>
      <c r="G683" s="72"/>
      <c r="H683" s="71"/>
      <c r="I683" s="71"/>
    </row>
    <row r="684" spans="3:9" ht="15.75" customHeight="1">
      <c r="C684" s="59"/>
      <c r="D684" s="59"/>
      <c r="E684" s="59"/>
      <c r="F684" s="71"/>
      <c r="G684" s="72"/>
      <c r="H684" s="71"/>
      <c r="I684" s="71"/>
    </row>
    <row r="685" spans="3:9" ht="15.75" customHeight="1">
      <c r="C685" s="59"/>
      <c r="D685" s="59"/>
      <c r="E685" s="59"/>
      <c r="F685" s="71"/>
      <c r="G685" s="72"/>
      <c r="H685" s="71"/>
      <c r="I685" s="71"/>
    </row>
    <row r="686" spans="3:9" ht="15.75" customHeight="1">
      <c r="C686" s="59"/>
      <c r="D686" s="59"/>
      <c r="E686" s="59"/>
      <c r="F686" s="71"/>
      <c r="G686" s="72"/>
      <c r="H686" s="71"/>
      <c r="I686" s="71"/>
    </row>
    <row r="687" spans="3:9" ht="15.75" customHeight="1">
      <c r="C687" s="59"/>
      <c r="D687" s="59"/>
      <c r="E687" s="59"/>
      <c r="F687" s="71"/>
      <c r="G687" s="72"/>
      <c r="H687" s="71"/>
      <c r="I687" s="71"/>
    </row>
    <row r="688" spans="3:9" ht="15.75" customHeight="1">
      <c r="C688" s="59"/>
      <c r="D688" s="59"/>
      <c r="E688" s="59"/>
      <c r="F688" s="71"/>
      <c r="G688" s="72"/>
      <c r="H688" s="71"/>
      <c r="I688" s="71"/>
    </row>
    <row r="689" spans="3:9" ht="15.75" customHeight="1">
      <c r="C689" s="59"/>
      <c r="D689" s="59"/>
      <c r="E689" s="59"/>
      <c r="F689" s="71"/>
      <c r="G689" s="72"/>
      <c r="H689" s="71"/>
      <c r="I689" s="71"/>
    </row>
    <row r="690" spans="3:9" ht="15.75" customHeight="1">
      <c r="C690" s="59"/>
      <c r="D690" s="59"/>
      <c r="E690" s="59"/>
      <c r="F690" s="71"/>
      <c r="G690" s="72"/>
      <c r="H690" s="71"/>
      <c r="I690" s="71"/>
    </row>
    <row r="691" spans="3:9" ht="15.75" customHeight="1">
      <c r="C691" s="59"/>
      <c r="D691" s="59"/>
      <c r="E691" s="59"/>
      <c r="F691" s="71"/>
      <c r="G691" s="72"/>
      <c r="H691" s="71"/>
      <c r="I691" s="71"/>
    </row>
    <row r="692" spans="3:9" ht="15.75" customHeight="1">
      <c r="C692" s="59"/>
      <c r="D692" s="59"/>
      <c r="E692" s="59"/>
      <c r="F692" s="71"/>
      <c r="G692" s="72"/>
      <c r="H692" s="71"/>
      <c r="I692" s="71"/>
    </row>
    <row r="693" spans="3:9" ht="15.75" customHeight="1">
      <c r="C693" s="59"/>
      <c r="D693" s="59"/>
      <c r="E693" s="59"/>
      <c r="F693" s="71"/>
      <c r="G693" s="72"/>
      <c r="H693" s="71"/>
      <c r="I693" s="71"/>
    </row>
    <row r="694" spans="3:9" ht="15.75" customHeight="1">
      <c r="C694" s="59"/>
      <c r="D694" s="59"/>
      <c r="E694" s="59"/>
      <c r="F694" s="71"/>
      <c r="G694" s="72"/>
      <c r="H694" s="71"/>
      <c r="I694" s="71"/>
    </row>
    <row r="695" spans="3:9" ht="15.75" customHeight="1">
      <c r="C695" s="59"/>
      <c r="D695" s="59"/>
      <c r="E695" s="59"/>
      <c r="F695" s="71"/>
      <c r="G695" s="72"/>
      <c r="H695" s="71"/>
      <c r="I695" s="71"/>
    </row>
    <row r="696" spans="3:9" ht="15.75" customHeight="1">
      <c r="C696" s="59"/>
      <c r="D696" s="59"/>
      <c r="E696" s="59"/>
      <c r="F696" s="71"/>
      <c r="G696" s="72"/>
      <c r="H696" s="71"/>
      <c r="I696" s="71"/>
    </row>
    <row r="697" spans="3:9" ht="15.75" customHeight="1">
      <c r="C697" s="59"/>
      <c r="D697" s="59"/>
      <c r="E697" s="59"/>
      <c r="F697" s="71"/>
      <c r="G697" s="72"/>
      <c r="H697" s="71"/>
      <c r="I697" s="71"/>
    </row>
    <row r="698" spans="3:9" ht="15.75" customHeight="1">
      <c r="C698" s="59"/>
      <c r="D698" s="59"/>
      <c r="E698" s="59"/>
      <c r="F698" s="71"/>
      <c r="G698" s="72"/>
      <c r="H698" s="71"/>
      <c r="I698" s="71"/>
    </row>
    <row r="699" spans="3:9" ht="15.75" customHeight="1">
      <c r="C699" s="59"/>
      <c r="D699" s="59"/>
      <c r="E699" s="59"/>
      <c r="F699" s="71"/>
      <c r="G699" s="72"/>
      <c r="H699" s="71"/>
      <c r="I699" s="71"/>
    </row>
    <row r="700" spans="3:9" ht="15.75" customHeight="1">
      <c r="C700" s="59"/>
      <c r="D700" s="59"/>
      <c r="E700" s="59"/>
      <c r="F700" s="71"/>
      <c r="G700" s="72"/>
      <c r="H700" s="71"/>
      <c r="I700" s="71"/>
    </row>
    <row r="701" spans="3:9" ht="15.75" customHeight="1">
      <c r="C701" s="59"/>
      <c r="D701" s="59"/>
      <c r="E701" s="59"/>
      <c r="F701" s="71"/>
      <c r="G701" s="72"/>
      <c r="H701" s="71"/>
      <c r="I701" s="71"/>
    </row>
    <row r="702" spans="3:9" ht="15.75" customHeight="1">
      <c r="C702" s="59"/>
      <c r="D702" s="59"/>
      <c r="E702" s="59"/>
      <c r="F702" s="71"/>
      <c r="G702" s="72"/>
      <c r="H702" s="71"/>
      <c r="I702" s="71"/>
    </row>
    <row r="703" spans="3:9" ht="15.75" customHeight="1">
      <c r="C703" s="59"/>
      <c r="D703" s="59"/>
      <c r="E703" s="59"/>
      <c r="F703" s="71"/>
      <c r="G703" s="72"/>
      <c r="H703" s="71"/>
      <c r="I703" s="71"/>
    </row>
    <row r="704" spans="3:9" ht="15.75" customHeight="1">
      <c r="C704" s="59"/>
      <c r="D704" s="59"/>
      <c r="E704" s="59"/>
      <c r="F704" s="71"/>
      <c r="G704" s="72"/>
      <c r="H704" s="71"/>
      <c r="I704" s="71"/>
    </row>
    <row r="705" spans="3:9" ht="15.75" customHeight="1">
      <c r="C705" s="59"/>
      <c r="D705" s="59"/>
      <c r="E705" s="59"/>
      <c r="F705" s="71"/>
      <c r="G705" s="72"/>
      <c r="H705" s="71"/>
      <c r="I705" s="71"/>
    </row>
    <row r="706" spans="3:9" ht="15.75" customHeight="1">
      <c r="C706" s="59"/>
      <c r="D706" s="59"/>
      <c r="E706" s="59"/>
      <c r="F706" s="71"/>
      <c r="G706" s="72"/>
      <c r="H706" s="71"/>
      <c r="I706" s="71"/>
    </row>
    <row r="707" spans="3:9" ht="15.75" customHeight="1">
      <c r="C707" s="59"/>
      <c r="D707" s="59"/>
      <c r="E707" s="59"/>
      <c r="F707" s="71"/>
      <c r="G707" s="72"/>
      <c r="H707" s="71"/>
      <c r="I707" s="71"/>
    </row>
    <row r="708" spans="3:9" ht="15.75" customHeight="1">
      <c r="C708" s="59"/>
      <c r="D708" s="59"/>
      <c r="E708" s="59"/>
      <c r="F708" s="71"/>
      <c r="G708" s="72"/>
      <c r="H708" s="71"/>
      <c r="I708" s="71"/>
    </row>
    <row r="709" spans="3:9" ht="15.75" customHeight="1">
      <c r="C709" s="59"/>
      <c r="D709" s="59"/>
      <c r="E709" s="59"/>
      <c r="F709" s="71"/>
      <c r="G709" s="72"/>
      <c r="H709" s="71"/>
      <c r="I709" s="71"/>
    </row>
    <row r="710" spans="3:9" ht="15.75" customHeight="1">
      <c r="C710" s="59"/>
      <c r="D710" s="59"/>
      <c r="E710" s="59"/>
      <c r="F710" s="71"/>
      <c r="G710" s="72"/>
      <c r="H710" s="71"/>
      <c r="I710" s="71"/>
    </row>
    <row r="711" spans="3:9" ht="15.75" customHeight="1">
      <c r="C711" s="59"/>
      <c r="D711" s="59"/>
      <c r="E711" s="59"/>
      <c r="F711" s="71"/>
      <c r="G711" s="72"/>
      <c r="H711" s="71"/>
      <c r="I711" s="71"/>
    </row>
    <row r="712" spans="3:9" ht="15.75" customHeight="1">
      <c r="C712" s="59"/>
      <c r="D712" s="59"/>
      <c r="E712" s="59"/>
      <c r="F712" s="71"/>
      <c r="G712" s="72"/>
      <c r="H712" s="71"/>
      <c r="I712" s="71"/>
    </row>
    <row r="713" spans="3:9" ht="15.75" customHeight="1">
      <c r="C713" s="59"/>
      <c r="D713" s="59"/>
      <c r="E713" s="59"/>
      <c r="F713" s="71"/>
      <c r="G713" s="72"/>
      <c r="H713" s="71"/>
      <c r="I713" s="71"/>
    </row>
    <row r="714" spans="3:9" ht="15.75" customHeight="1">
      <c r="C714" s="59"/>
      <c r="D714" s="59"/>
      <c r="E714" s="59"/>
      <c r="F714" s="71"/>
      <c r="G714" s="72"/>
      <c r="H714" s="71"/>
      <c r="I714" s="71"/>
    </row>
    <row r="715" spans="3:9" ht="15.75" customHeight="1">
      <c r="C715" s="59"/>
      <c r="D715" s="59"/>
      <c r="E715" s="59"/>
      <c r="F715" s="71"/>
      <c r="G715" s="72"/>
      <c r="H715" s="71"/>
      <c r="I715" s="71"/>
    </row>
    <row r="716" spans="3:9" ht="15.75" customHeight="1">
      <c r="C716" s="59"/>
      <c r="D716" s="59"/>
      <c r="E716" s="59"/>
      <c r="F716" s="71"/>
      <c r="G716" s="72"/>
      <c r="H716" s="71"/>
      <c r="I716" s="71"/>
    </row>
    <row r="717" spans="3:9" ht="15.75" customHeight="1">
      <c r="C717" s="59"/>
      <c r="D717" s="59"/>
      <c r="E717" s="59"/>
      <c r="F717" s="71"/>
      <c r="G717" s="72"/>
      <c r="H717" s="71"/>
      <c r="I717" s="71"/>
    </row>
    <row r="718" spans="3:9" ht="15.75" customHeight="1">
      <c r="C718" s="59"/>
      <c r="D718" s="59"/>
      <c r="E718" s="59"/>
      <c r="F718" s="71"/>
      <c r="G718" s="72"/>
      <c r="H718" s="71"/>
      <c r="I718" s="71"/>
    </row>
    <row r="719" spans="3:9" ht="15.75" customHeight="1">
      <c r="C719" s="59"/>
      <c r="D719" s="59"/>
      <c r="E719" s="59"/>
      <c r="F719" s="71"/>
      <c r="G719" s="72"/>
      <c r="H719" s="71"/>
      <c r="I719" s="71"/>
    </row>
    <row r="720" spans="3:9" ht="15.75" customHeight="1">
      <c r="C720" s="59"/>
      <c r="D720" s="59"/>
      <c r="E720" s="59"/>
      <c r="F720" s="71"/>
      <c r="G720" s="72"/>
      <c r="H720" s="71"/>
      <c r="I720" s="71"/>
    </row>
    <row r="721" spans="3:9" ht="15.75" customHeight="1">
      <c r="C721" s="59"/>
      <c r="D721" s="59"/>
      <c r="E721" s="59"/>
      <c r="F721" s="71"/>
      <c r="G721" s="72"/>
      <c r="H721" s="71"/>
      <c r="I721" s="71"/>
    </row>
    <row r="722" spans="3:9" ht="15.75" customHeight="1">
      <c r="C722" s="59"/>
      <c r="D722" s="59"/>
      <c r="E722" s="59"/>
      <c r="F722" s="71"/>
      <c r="G722" s="72"/>
      <c r="H722" s="71"/>
      <c r="I722" s="71"/>
    </row>
    <row r="723" spans="3:9" ht="15.75" customHeight="1">
      <c r="C723" s="59"/>
      <c r="D723" s="59"/>
      <c r="E723" s="59"/>
      <c r="F723" s="71"/>
      <c r="G723" s="72"/>
      <c r="H723" s="71"/>
      <c r="I723" s="71"/>
    </row>
    <row r="724" spans="3:9" ht="15.75" customHeight="1">
      <c r="C724" s="59"/>
      <c r="D724" s="59"/>
      <c r="E724" s="59"/>
      <c r="F724" s="71"/>
      <c r="G724" s="72"/>
      <c r="H724" s="71"/>
      <c r="I724" s="71"/>
    </row>
    <row r="725" spans="3:9" ht="15.75" customHeight="1">
      <c r="C725" s="59"/>
      <c r="D725" s="59"/>
      <c r="E725" s="59"/>
      <c r="F725" s="71"/>
      <c r="G725" s="72"/>
      <c r="H725" s="71"/>
      <c r="I725" s="71"/>
    </row>
    <row r="726" spans="3:9" ht="15.75" customHeight="1">
      <c r="C726" s="59"/>
      <c r="D726" s="59"/>
      <c r="E726" s="59"/>
      <c r="F726" s="71"/>
      <c r="G726" s="72"/>
      <c r="H726" s="71"/>
      <c r="I726" s="71"/>
    </row>
    <row r="727" spans="3:9" ht="15.75" customHeight="1">
      <c r="C727" s="59"/>
      <c r="D727" s="59"/>
      <c r="E727" s="59"/>
      <c r="F727" s="71"/>
      <c r="G727" s="72"/>
      <c r="H727" s="71"/>
      <c r="I727" s="71"/>
    </row>
    <row r="728" spans="3:9" ht="15.75" customHeight="1">
      <c r="C728" s="59"/>
      <c r="D728" s="59"/>
      <c r="E728" s="59"/>
      <c r="F728" s="71"/>
      <c r="G728" s="72"/>
      <c r="H728" s="71"/>
      <c r="I728" s="71"/>
    </row>
    <row r="729" spans="3:9" ht="15.75" customHeight="1">
      <c r="C729" s="59"/>
      <c r="D729" s="59"/>
      <c r="E729" s="59"/>
      <c r="F729" s="71"/>
      <c r="G729" s="72"/>
      <c r="H729" s="71"/>
      <c r="I729" s="71"/>
    </row>
    <row r="730" spans="3:9" ht="15.75" customHeight="1">
      <c r="C730" s="59"/>
      <c r="D730" s="59"/>
      <c r="E730" s="59"/>
      <c r="F730" s="71"/>
      <c r="G730" s="72"/>
      <c r="H730" s="71"/>
      <c r="I730" s="71"/>
    </row>
    <row r="731" spans="3:9" ht="15.75" customHeight="1">
      <c r="C731" s="59"/>
      <c r="D731" s="59"/>
      <c r="E731" s="59"/>
      <c r="F731" s="71"/>
      <c r="G731" s="72"/>
      <c r="H731" s="71"/>
      <c r="I731" s="71"/>
    </row>
    <row r="732" spans="3:9" ht="15.75" customHeight="1">
      <c r="C732" s="59"/>
      <c r="D732" s="59"/>
      <c r="E732" s="59"/>
      <c r="F732" s="71"/>
      <c r="G732" s="72"/>
      <c r="H732" s="71"/>
      <c r="I732" s="71"/>
    </row>
    <row r="733" spans="3:9" ht="15.75" customHeight="1">
      <c r="C733" s="59"/>
      <c r="D733" s="59"/>
      <c r="E733" s="59"/>
      <c r="F733" s="71"/>
      <c r="G733" s="72"/>
      <c r="H733" s="71"/>
      <c r="I733" s="71"/>
    </row>
    <row r="734" spans="3:9" ht="15.75" customHeight="1">
      <c r="C734" s="59"/>
      <c r="D734" s="59"/>
      <c r="E734" s="59"/>
      <c r="F734" s="71"/>
      <c r="G734" s="72"/>
      <c r="H734" s="71"/>
      <c r="I734" s="71"/>
    </row>
    <row r="735" spans="3:9" ht="15.75" customHeight="1">
      <c r="C735" s="59"/>
      <c r="D735" s="59"/>
      <c r="E735" s="59"/>
      <c r="F735" s="71"/>
      <c r="G735" s="72"/>
      <c r="H735" s="71"/>
      <c r="I735" s="71"/>
    </row>
    <row r="736" spans="3:9" ht="15.75" customHeight="1">
      <c r="C736" s="59"/>
      <c r="D736" s="59"/>
      <c r="E736" s="59"/>
      <c r="F736" s="71"/>
      <c r="G736" s="72"/>
      <c r="H736" s="71"/>
      <c r="I736" s="71"/>
    </row>
    <row r="737" spans="3:9" ht="15.75" customHeight="1">
      <c r="C737" s="59"/>
      <c r="D737" s="59"/>
      <c r="E737" s="59"/>
      <c r="F737" s="71"/>
      <c r="G737" s="72"/>
      <c r="H737" s="71"/>
      <c r="I737" s="71"/>
    </row>
    <row r="738" spans="3:9" ht="15.75" customHeight="1">
      <c r="C738" s="59"/>
      <c r="D738" s="59"/>
      <c r="E738" s="59"/>
      <c r="F738" s="71"/>
      <c r="G738" s="72"/>
      <c r="H738" s="71"/>
      <c r="I738" s="71"/>
    </row>
    <row r="739" spans="3:9" ht="15.75" customHeight="1">
      <c r="C739" s="59"/>
      <c r="D739" s="59"/>
      <c r="E739" s="59"/>
      <c r="F739" s="71"/>
      <c r="G739" s="72"/>
      <c r="H739" s="71"/>
      <c r="I739" s="71"/>
    </row>
    <row r="740" spans="3:9" ht="15.75" customHeight="1">
      <c r="C740" s="59"/>
      <c r="D740" s="59"/>
      <c r="E740" s="59"/>
      <c r="F740" s="71"/>
      <c r="G740" s="72"/>
      <c r="H740" s="71"/>
      <c r="I740" s="71"/>
    </row>
    <row r="741" spans="3:9" ht="15.75" customHeight="1">
      <c r="C741" s="59"/>
      <c r="D741" s="59"/>
      <c r="E741" s="59"/>
      <c r="F741" s="71"/>
      <c r="G741" s="72"/>
      <c r="H741" s="71"/>
      <c r="I741" s="71"/>
    </row>
    <row r="742" spans="3:9" ht="15.75" customHeight="1">
      <c r="C742" s="59"/>
      <c r="D742" s="59"/>
      <c r="E742" s="59"/>
      <c r="F742" s="71"/>
      <c r="G742" s="72"/>
      <c r="H742" s="71"/>
      <c r="I742" s="71"/>
    </row>
    <row r="743" spans="3:9" ht="15.75" customHeight="1">
      <c r="C743" s="59"/>
      <c r="D743" s="59"/>
      <c r="E743" s="59"/>
      <c r="F743" s="71"/>
      <c r="G743" s="72"/>
      <c r="H743" s="71"/>
      <c r="I743" s="71"/>
    </row>
    <row r="744" spans="3:9" ht="15.75" customHeight="1">
      <c r="C744" s="59"/>
      <c r="D744" s="59"/>
      <c r="E744" s="59"/>
      <c r="F744" s="71"/>
      <c r="G744" s="72"/>
      <c r="H744" s="71"/>
      <c r="I744" s="71"/>
    </row>
    <row r="745" spans="3:9" ht="15.75" customHeight="1">
      <c r="C745" s="59"/>
      <c r="D745" s="59"/>
      <c r="E745" s="59"/>
      <c r="F745" s="71"/>
      <c r="G745" s="72"/>
      <c r="H745" s="71"/>
      <c r="I745" s="71"/>
    </row>
    <row r="746" spans="3:9" ht="15.75" customHeight="1">
      <c r="C746" s="59"/>
      <c r="D746" s="59"/>
      <c r="E746" s="59"/>
      <c r="F746" s="71"/>
      <c r="G746" s="72"/>
      <c r="H746" s="71"/>
      <c r="I746" s="71"/>
    </row>
    <row r="747" spans="3:9" ht="15.75" customHeight="1">
      <c r="C747" s="59"/>
      <c r="D747" s="59"/>
      <c r="E747" s="59"/>
      <c r="F747" s="71"/>
      <c r="G747" s="72"/>
      <c r="H747" s="71"/>
      <c r="I747" s="71"/>
    </row>
    <row r="748" spans="3:9" ht="15.75" customHeight="1">
      <c r="C748" s="59"/>
      <c r="D748" s="59"/>
      <c r="E748" s="59"/>
      <c r="F748" s="71"/>
      <c r="G748" s="72"/>
      <c r="H748" s="71"/>
      <c r="I748" s="71"/>
    </row>
    <row r="749" spans="3:9" ht="15.75" customHeight="1">
      <c r="C749" s="59"/>
      <c r="D749" s="59"/>
      <c r="E749" s="59"/>
      <c r="F749" s="71"/>
      <c r="G749" s="72"/>
      <c r="H749" s="71"/>
      <c r="I749" s="71"/>
    </row>
    <row r="750" spans="3:9" ht="15.75" customHeight="1">
      <c r="C750" s="59"/>
      <c r="D750" s="59"/>
      <c r="E750" s="59"/>
      <c r="F750" s="71"/>
      <c r="G750" s="72"/>
      <c r="H750" s="71"/>
      <c r="I750" s="71"/>
    </row>
    <row r="751" spans="3:9" ht="15.75" customHeight="1">
      <c r="C751" s="59"/>
      <c r="D751" s="59"/>
      <c r="E751" s="59"/>
      <c r="F751" s="71"/>
      <c r="G751" s="72"/>
      <c r="H751" s="71"/>
      <c r="I751" s="71"/>
    </row>
    <row r="752" spans="3:9" ht="15.75" customHeight="1">
      <c r="C752" s="59"/>
      <c r="D752" s="59"/>
      <c r="E752" s="59"/>
      <c r="F752" s="71"/>
      <c r="G752" s="72"/>
      <c r="H752" s="71"/>
      <c r="I752" s="71"/>
    </row>
    <row r="753" spans="3:9" ht="15.75" customHeight="1">
      <c r="C753" s="59"/>
      <c r="D753" s="59"/>
      <c r="E753" s="59"/>
      <c r="F753" s="71"/>
      <c r="G753" s="72"/>
      <c r="H753" s="71"/>
      <c r="I753" s="71"/>
    </row>
    <row r="754" spans="3:9" ht="15.75" customHeight="1">
      <c r="C754" s="59"/>
      <c r="D754" s="59"/>
      <c r="E754" s="59"/>
      <c r="F754" s="71"/>
      <c r="G754" s="72"/>
      <c r="H754" s="71"/>
      <c r="I754" s="71"/>
    </row>
    <row r="755" spans="3:9" ht="15.75" customHeight="1">
      <c r="C755" s="59"/>
      <c r="D755" s="59"/>
      <c r="E755" s="59"/>
      <c r="F755" s="71"/>
      <c r="G755" s="72"/>
      <c r="H755" s="71"/>
      <c r="I755" s="71"/>
    </row>
    <row r="756" spans="3:9" ht="15.75" customHeight="1">
      <c r="C756" s="59"/>
      <c r="D756" s="59"/>
      <c r="E756" s="59"/>
      <c r="F756" s="71"/>
      <c r="G756" s="72"/>
      <c r="H756" s="71"/>
      <c r="I756" s="71"/>
    </row>
    <row r="757" spans="3:9" ht="15.75" customHeight="1">
      <c r="C757" s="59"/>
      <c r="D757" s="59"/>
      <c r="E757" s="59"/>
      <c r="F757" s="71"/>
      <c r="G757" s="72"/>
      <c r="H757" s="71"/>
      <c r="I757" s="71"/>
    </row>
    <row r="758" spans="3:9" ht="15.75" customHeight="1">
      <c r="C758" s="59"/>
      <c r="D758" s="59"/>
      <c r="E758" s="59"/>
      <c r="F758" s="71"/>
      <c r="G758" s="72"/>
      <c r="H758" s="71"/>
      <c r="I758" s="71"/>
    </row>
    <row r="759" spans="3:9" ht="15.75" customHeight="1">
      <c r="C759" s="59"/>
      <c r="D759" s="59"/>
      <c r="E759" s="59"/>
      <c r="F759" s="71"/>
      <c r="G759" s="72"/>
      <c r="H759" s="71"/>
      <c r="I759" s="71"/>
    </row>
    <row r="760" spans="3:9" ht="15.75" customHeight="1">
      <c r="C760" s="59"/>
      <c r="D760" s="59"/>
      <c r="E760" s="59"/>
      <c r="F760" s="71"/>
      <c r="G760" s="72"/>
      <c r="H760" s="71"/>
      <c r="I760" s="71"/>
    </row>
    <row r="761" spans="3:9" ht="15.75" customHeight="1">
      <c r="C761" s="59"/>
      <c r="D761" s="59"/>
      <c r="E761" s="59"/>
      <c r="F761" s="71"/>
      <c r="G761" s="72"/>
      <c r="H761" s="71"/>
      <c r="I761" s="71"/>
    </row>
    <row r="762" spans="3:9" ht="15.75" customHeight="1">
      <c r="C762" s="59"/>
      <c r="D762" s="59"/>
      <c r="E762" s="59"/>
      <c r="F762" s="71"/>
      <c r="G762" s="72"/>
      <c r="H762" s="71"/>
      <c r="I762" s="71"/>
    </row>
    <row r="763" spans="3:9" ht="15.75" customHeight="1">
      <c r="C763" s="59"/>
      <c r="D763" s="59"/>
      <c r="E763" s="59"/>
      <c r="F763" s="71"/>
      <c r="G763" s="72"/>
      <c r="H763" s="71"/>
      <c r="I763" s="71"/>
    </row>
    <row r="764" spans="3:9" ht="15.75" customHeight="1">
      <c r="C764" s="59"/>
      <c r="D764" s="59"/>
      <c r="E764" s="59"/>
      <c r="F764" s="71"/>
      <c r="G764" s="72"/>
      <c r="H764" s="71"/>
      <c r="I764" s="71"/>
    </row>
    <row r="765" spans="3:9" ht="15.75" customHeight="1">
      <c r="C765" s="59"/>
      <c r="D765" s="59"/>
      <c r="E765" s="59"/>
      <c r="F765" s="71"/>
      <c r="G765" s="72"/>
      <c r="H765" s="71"/>
      <c r="I765" s="71"/>
    </row>
    <row r="766" spans="3:9" ht="15.75" customHeight="1">
      <c r="C766" s="59"/>
      <c r="D766" s="59"/>
      <c r="E766" s="59"/>
      <c r="F766" s="71"/>
      <c r="G766" s="72"/>
      <c r="H766" s="71"/>
      <c r="I766" s="71"/>
    </row>
    <row r="767" spans="3:9" ht="15.75" customHeight="1">
      <c r="C767" s="59"/>
      <c r="D767" s="59"/>
      <c r="E767" s="59"/>
      <c r="F767" s="71"/>
      <c r="G767" s="72"/>
      <c r="H767" s="71"/>
      <c r="I767" s="71"/>
    </row>
    <row r="768" spans="3:9" ht="15.75" customHeight="1">
      <c r="C768" s="59"/>
      <c r="D768" s="59"/>
      <c r="E768" s="59"/>
      <c r="F768" s="71"/>
      <c r="G768" s="72"/>
      <c r="H768" s="71"/>
      <c r="I768" s="71"/>
    </row>
    <row r="769" spans="3:9" ht="15.75" customHeight="1">
      <c r="C769" s="59"/>
      <c r="D769" s="59"/>
      <c r="E769" s="59"/>
      <c r="F769" s="71"/>
      <c r="G769" s="72"/>
      <c r="H769" s="71"/>
      <c r="I769" s="71"/>
    </row>
    <row r="770" spans="3:9" ht="15.75" customHeight="1">
      <c r="C770" s="59"/>
      <c r="D770" s="59"/>
      <c r="E770" s="59"/>
      <c r="F770" s="71"/>
      <c r="G770" s="72"/>
      <c r="H770" s="71"/>
      <c r="I770" s="71"/>
    </row>
    <row r="771" spans="3:9" ht="15.75" customHeight="1">
      <c r="C771" s="59"/>
      <c r="D771" s="59"/>
      <c r="E771" s="59"/>
      <c r="F771" s="71"/>
      <c r="G771" s="72"/>
      <c r="H771" s="71"/>
      <c r="I771" s="71"/>
    </row>
    <row r="772" spans="3:9" ht="15.75" customHeight="1">
      <c r="C772" s="59"/>
      <c r="D772" s="59"/>
      <c r="E772" s="59"/>
      <c r="F772" s="71"/>
      <c r="G772" s="72"/>
      <c r="H772" s="71"/>
      <c r="I772" s="71"/>
    </row>
    <row r="773" spans="3:9" ht="15.75" customHeight="1">
      <c r="C773" s="59"/>
      <c r="D773" s="59"/>
      <c r="E773" s="59"/>
      <c r="F773" s="71"/>
      <c r="G773" s="72"/>
      <c r="H773" s="71"/>
      <c r="I773" s="71"/>
    </row>
    <row r="774" spans="3:9" ht="15.75" customHeight="1">
      <c r="C774" s="59"/>
      <c r="D774" s="59"/>
      <c r="E774" s="59"/>
      <c r="F774" s="71"/>
      <c r="G774" s="72"/>
      <c r="H774" s="71"/>
      <c r="I774" s="71"/>
    </row>
    <row r="775" spans="3:9" ht="15.75" customHeight="1">
      <c r="C775" s="59"/>
      <c r="D775" s="59"/>
      <c r="E775" s="59"/>
      <c r="F775" s="71"/>
      <c r="G775" s="72"/>
      <c r="H775" s="71"/>
      <c r="I775" s="71"/>
    </row>
    <row r="776" spans="3:9" ht="15.75" customHeight="1">
      <c r="C776" s="59"/>
      <c r="D776" s="59"/>
      <c r="E776" s="59"/>
      <c r="F776" s="71"/>
      <c r="G776" s="72"/>
      <c r="H776" s="71"/>
      <c r="I776" s="71"/>
    </row>
    <row r="777" spans="3:9" ht="15.75" customHeight="1">
      <c r="C777" s="59"/>
      <c r="D777" s="59"/>
      <c r="E777" s="59"/>
      <c r="F777" s="71"/>
      <c r="G777" s="72"/>
      <c r="H777" s="71"/>
      <c r="I777" s="71"/>
    </row>
    <row r="778" spans="3:9" ht="15.75" customHeight="1">
      <c r="C778" s="59"/>
      <c r="D778" s="59"/>
      <c r="E778" s="59"/>
      <c r="F778" s="71"/>
      <c r="G778" s="72"/>
      <c r="H778" s="71"/>
      <c r="I778" s="71"/>
    </row>
    <row r="779" spans="3:9" ht="15.75" customHeight="1">
      <c r="C779" s="59"/>
      <c r="D779" s="59"/>
      <c r="E779" s="59"/>
      <c r="F779" s="71"/>
      <c r="G779" s="72"/>
      <c r="H779" s="71"/>
      <c r="I779" s="71"/>
    </row>
    <row r="780" spans="3:9" ht="15.75" customHeight="1">
      <c r="C780" s="59"/>
      <c r="D780" s="59"/>
      <c r="E780" s="59"/>
      <c r="F780" s="71"/>
      <c r="G780" s="72"/>
      <c r="H780" s="71"/>
      <c r="I780" s="71"/>
    </row>
    <row r="781" spans="3:9" ht="15.75" customHeight="1">
      <c r="C781" s="59"/>
      <c r="D781" s="59"/>
      <c r="E781" s="59"/>
      <c r="F781" s="71"/>
      <c r="G781" s="72"/>
      <c r="H781" s="71"/>
      <c r="I781" s="71"/>
    </row>
    <row r="782" spans="3:9" ht="15.75" customHeight="1">
      <c r="C782" s="59"/>
      <c r="D782" s="59"/>
      <c r="E782" s="59"/>
      <c r="F782" s="71"/>
      <c r="G782" s="72"/>
      <c r="H782" s="71"/>
      <c r="I782" s="71"/>
    </row>
    <row r="783" spans="3:9" ht="15.75" customHeight="1">
      <c r="C783" s="59"/>
      <c r="D783" s="59"/>
      <c r="E783" s="59"/>
      <c r="F783" s="71"/>
      <c r="G783" s="72"/>
      <c r="H783" s="71"/>
      <c r="I783" s="71"/>
    </row>
    <row r="784" spans="3:9" ht="15.75" customHeight="1">
      <c r="C784" s="59"/>
      <c r="D784" s="59"/>
      <c r="E784" s="59"/>
      <c r="F784" s="71"/>
      <c r="G784" s="72"/>
      <c r="H784" s="71"/>
      <c r="I784" s="71"/>
    </row>
    <row r="785" spans="3:9" ht="15.75" customHeight="1">
      <c r="C785" s="59"/>
      <c r="D785" s="59"/>
      <c r="E785" s="59"/>
      <c r="F785" s="71"/>
      <c r="G785" s="72"/>
      <c r="H785" s="71"/>
      <c r="I785" s="71"/>
    </row>
    <row r="786" spans="3:9" ht="15.75" customHeight="1">
      <c r="C786" s="59"/>
      <c r="D786" s="59"/>
      <c r="E786" s="59"/>
      <c r="F786" s="71"/>
      <c r="G786" s="72"/>
      <c r="H786" s="71"/>
      <c r="I786" s="71"/>
    </row>
    <row r="787" spans="3:9" ht="15.75" customHeight="1">
      <c r="C787" s="59"/>
      <c r="D787" s="59"/>
      <c r="E787" s="59"/>
      <c r="F787" s="71"/>
      <c r="G787" s="72"/>
      <c r="H787" s="71"/>
      <c r="I787" s="71"/>
    </row>
    <row r="788" spans="3:9" ht="15.75" customHeight="1">
      <c r="C788" s="59"/>
      <c r="D788" s="59"/>
      <c r="E788" s="59"/>
      <c r="F788" s="71"/>
      <c r="G788" s="72"/>
      <c r="H788" s="71"/>
      <c r="I788" s="71"/>
    </row>
    <row r="789" spans="3:9" ht="15.75" customHeight="1">
      <c r="C789" s="59"/>
      <c r="D789" s="59"/>
      <c r="E789" s="59"/>
      <c r="F789" s="71"/>
      <c r="G789" s="72"/>
      <c r="H789" s="71"/>
      <c r="I789" s="71"/>
    </row>
    <row r="790" spans="3:9" ht="15.75" customHeight="1">
      <c r="C790" s="59"/>
      <c r="D790" s="59"/>
      <c r="E790" s="59"/>
      <c r="F790" s="71"/>
      <c r="G790" s="72"/>
      <c r="H790" s="71"/>
      <c r="I790" s="71"/>
    </row>
    <row r="791" spans="3:9" ht="15.75" customHeight="1">
      <c r="C791" s="59"/>
      <c r="D791" s="59"/>
      <c r="E791" s="59"/>
      <c r="F791" s="71"/>
      <c r="G791" s="72"/>
      <c r="H791" s="71"/>
      <c r="I791" s="71"/>
    </row>
    <row r="792" spans="3:9" ht="15.75" customHeight="1">
      <c r="C792" s="59"/>
      <c r="D792" s="59"/>
      <c r="E792" s="59"/>
      <c r="F792" s="71"/>
      <c r="G792" s="72"/>
      <c r="H792" s="71"/>
      <c r="I792" s="71"/>
    </row>
    <row r="793" spans="3:9" ht="15.75" customHeight="1">
      <c r="C793" s="59"/>
      <c r="D793" s="59"/>
      <c r="E793" s="59"/>
      <c r="F793" s="71"/>
      <c r="G793" s="72"/>
      <c r="H793" s="71"/>
      <c r="I793" s="71"/>
    </row>
    <row r="794" spans="3:9" ht="15.75" customHeight="1">
      <c r="C794" s="59"/>
      <c r="D794" s="59"/>
      <c r="E794" s="59"/>
      <c r="F794" s="71"/>
      <c r="G794" s="72"/>
      <c r="H794" s="71"/>
      <c r="I794" s="71"/>
    </row>
    <row r="795" spans="3:9" ht="15.75" customHeight="1">
      <c r="C795" s="59"/>
      <c r="D795" s="59"/>
      <c r="E795" s="59"/>
      <c r="F795" s="71"/>
      <c r="G795" s="72"/>
      <c r="H795" s="71"/>
      <c r="I795" s="71"/>
    </row>
    <row r="796" spans="3:9" ht="15.75" customHeight="1">
      <c r="C796" s="59"/>
      <c r="D796" s="59"/>
      <c r="E796" s="59"/>
      <c r="F796" s="71"/>
      <c r="G796" s="72"/>
      <c r="H796" s="71"/>
      <c r="I796" s="71"/>
    </row>
    <row r="797" spans="3:9" ht="15.75" customHeight="1">
      <c r="C797" s="59"/>
      <c r="D797" s="59"/>
      <c r="E797" s="59"/>
      <c r="F797" s="71"/>
      <c r="G797" s="72"/>
      <c r="H797" s="71"/>
      <c r="I797" s="71"/>
    </row>
    <row r="798" spans="3:9" ht="15.75" customHeight="1">
      <c r="C798" s="59"/>
      <c r="D798" s="59"/>
      <c r="E798" s="59"/>
      <c r="F798" s="71"/>
      <c r="G798" s="72"/>
      <c r="H798" s="71"/>
      <c r="I798" s="71"/>
    </row>
    <row r="799" spans="3:9" ht="15.75" customHeight="1">
      <c r="C799" s="59"/>
      <c r="D799" s="59"/>
      <c r="E799" s="59"/>
      <c r="F799" s="71"/>
      <c r="G799" s="72"/>
      <c r="H799" s="71"/>
      <c r="I799" s="71"/>
    </row>
    <row r="800" spans="3:9" ht="15.75" customHeight="1">
      <c r="C800" s="59"/>
      <c r="D800" s="59"/>
      <c r="E800" s="59"/>
      <c r="F800" s="71"/>
      <c r="G800" s="72"/>
      <c r="H800" s="71"/>
      <c r="I800" s="71"/>
    </row>
    <row r="801" spans="3:9" ht="15.75" customHeight="1">
      <c r="C801" s="59"/>
      <c r="D801" s="59"/>
      <c r="E801" s="59"/>
      <c r="F801" s="71"/>
      <c r="G801" s="72"/>
      <c r="H801" s="71"/>
      <c r="I801" s="71"/>
    </row>
    <row r="802" spans="3:9" ht="15.75" customHeight="1">
      <c r="C802" s="59"/>
      <c r="D802" s="59"/>
      <c r="E802" s="59"/>
      <c r="F802" s="71"/>
      <c r="G802" s="72"/>
      <c r="H802" s="71"/>
      <c r="I802" s="71"/>
    </row>
    <row r="803" spans="3:9" ht="15.75" customHeight="1">
      <c r="C803" s="59"/>
      <c r="D803" s="59"/>
      <c r="E803" s="59"/>
      <c r="F803" s="71"/>
      <c r="G803" s="72"/>
      <c r="H803" s="71"/>
      <c r="I803" s="71"/>
    </row>
    <row r="804" spans="3:9" ht="15.75" customHeight="1">
      <c r="C804" s="59"/>
      <c r="D804" s="59"/>
      <c r="E804" s="59"/>
      <c r="F804" s="71"/>
      <c r="G804" s="72"/>
      <c r="H804" s="71"/>
      <c r="I804" s="71"/>
    </row>
    <row r="805" spans="3:9" ht="15.75" customHeight="1">
      <c r="C805" s="59"/>
      <c r="D805" s="59"/>
      <c r="E805" s="59"/>
      <c r="F805" s="71"/>
      <c r="G805" s="72"/>
      <c r="H805" s="71"/>
      <c r="I805" s="71"/>
    </row>
    <row r="806" spans="3:9" ht="15.75" customHeight="1">
      <c r="C806" s="59"/>
      <c r="D806" s="59"/>
      <c r="E806" s="59"/>
      <c r="F806" s="71"/>
      <c r="G806" s="72"/>
      <c r="H806" s="71"/>
      <c r="I806" s="71"/>
    </row>
    <row r="807" spans="3:9" ht="15.75" customHeight="1">
      <c r="C807" s="59"/>
      <c r="D807" s="59"/>
      <c r="E807" s="59"/>
      <c r="F807" s="71"/>
      <c r="G807" s="72"/>
      <c r="H807" s="71"/>
      <c r="I807" s="71"/>
    </row>
    <row r="808" spans="3:9" ht="15.75" customHeight="1">
      <c r="C808" s="59"/>
      <c r="D808" s="59"/>
      <c r="E808" s="59"/>
      <c r="F808" s="71"/>
      <c r="G808" s="72"/>
      <c r="H808" s="71"/>
      <c r="I808" s="71"/>
    </row>
    <row r="809" spans="3:9" ht="15.75" customHeight="1">
      <c r="C809" s="59"/>
      <c r="D809" s="59"/>
      <c r="E809" s="59"/>
      <c r="F809" s="71"/>
      <c r="G809" s="72"/>
      <c r="H809" s="71"/>
      <c r="I809" s="71"/>
    </row>
    <row r="810" spans="3:9" ht="15.75" customHeight="1">
      <c r="C810" s="59"/>
      <c r="D810" s="59"/>
      <c r="E810" s="59"/>
      <c r="F810" s="71"/>
      <c r="G810" s="72"/>
      <c r="H810" s="71"/>
      <c r="I810" s="71"/>
    </row>
    <row r="811" spans="3:9" ht="15.75" customHeight="1">
      <c r="C811" s="59"/>
      <c r="D811" s="59"/>
      <c r="E811" s="59"/>
      <c r="F811" s="71"/>
      <c r="G811" s="72"/>
      <c r="H811" s="71"/>
      <c r="I811" s="71"/>
    </row>
    <row r="812" spans="3:9" ht="15.75" customHeight="1">
      <c r="C812" s="59"/>
      <c r="D812" s="59"/>
      <c r="E812" s="59"/>
      <c r="F812" s="71"/>
      <c r="G812" s="72"/>
      <c r="H812" s="71"/>
      <c r="I812" s="71"/>
    </row>
    <row r="813" spans="3:9" ht="15.75" customHeight="1">
      <c r="C813" s="59"/>
      <c r="D813" s="59"/>
      <c r="E813" s="59"/>
      <c r="F813" s="71"/>
      <c r="G813" s="72"/>
      <c r="H813" s="71"/>
      <c r="I813" s="71"/>
    </row>
    <row r="814" spans="3:9" ht="15.75" customHeight="1">
      <c r="C814" s="59"/>
      <c r="D814" s="59"/>
      <c r="E814" s="59"/>
      <c r="F814" s="71"/>
      <c r="G814" s="72"/>
      <c r="H814" s="71"/>
      <c r="I814" s="71"/>
    </row>
    <row r="815" spans="3:9" ht="15.75" customHeight="1">
      <c r="C815" s="59"/>
      <c r="D815" s="59"/>
      <c r="E815" s="59"/>
      <c r="F815" s="71"/>
      <c r="G815" s="72"/>
      <c r="H815" s="71"/>
      <c r="I815" s="71"/>
    </row>
    <row r="816" spans="3:9" ht="15.75" customHeight="1">
      <c r="C816" s="59"/>
      <c r="D816" s="59"/>
      <c r="E816" s="59"/>
      <c r="F816" s="71"/>
      <c r="G816" s="72"/>
      <c r="H816" s="71"/>
      <c r="I816" s="71"/>
    </row>
    <row r="817" spans="3:9" ht="15.75" customHeight="1">
      <c r="C817" s="59"/>
      <c r="D817" s="59"/>
      <c r="E817" s="59"/>
      <c r="F817" s="71"/>
      <c r="G817" s="72"/>
      <c r="H817" s="71"/>
      <c r="I817" s="71"/>
    </row>
    <row r="818" spans="3:9" ht="15.75" customHeight="1">
      <c r="C818" s="59"/>
      <c r="D818" s="59"/>
      <c r="E818" s="59"/>
      <c r="F818" s="71"/>
      <c r="G818" s="72"/>
      <c r="H818" s="71"/>
      <c r="I818" s="71"/>
    </row>
    <row r="819" spans="3:9" ht="15.75" customHeight="1">
      <c r="C819" s="59"/>
      <c r="D819" s="59"/>
      <c r="E819" s="59"/>
      <c r="F819" s="71"/>
      <c r="G819" s="72"/>
      <c r="H819" s="71"/>
      <c r="I819" s="71"/>
    </row>
    <row r="820" spans="3:9" ht="15.75" customHeight="1">
      <c r="C820" s="59"/>
      <c r="D820" s="59"/>
      <c r="E820" s="59"/>
      <c r="F820" s="71"/>
      <c r="G820" s="72"/>
      <c r="H820" s="71"/>
      <c r="I820" s="71"/>
    </row>
    <row r="821" spans="3:9" ht="15.75" customHeight="1">
      <c r="C821" s="59"/>
      <c r="D821" s="59"/>
      <c r="E821" s="59"/>
      <c r="F821" s="71"/>
      <c r="G821" s="72"/>
      <c r="H821" s="71"/>
      <c r="I821" s="71"/>
    </row>
    <row r="822" spans="3:9" ht="15.75" customHeight="1">
      <c r="C822" s="59"/>
      <c r="D822" s="59"/>
      <c r="E822" s="59"/>
      <c r="F822" s="71"/>
      <c r="G822" s="72"/>
      <c r="H822" s="71"/>
      <c r="I822" s="71"/>
    </row>
    <row r="823" spans="3:9" ht="15.75" customHeight="1">
      <c r="C823" s="59"/>
      <c r="D823" s="59"/>
      <c r="E823" s="59"/>
      <c r="F823" s="71"/>
      <c r="G823" s="72"/>
      <c r="H823" s="71"/>
      <c r="I823" s="71"/>
    </row>
    <row r="824" spans="3:9" ht="15.75" customHeight="1">
      <c r="C824" s="59"/>
      <c r="D824" s="59"/>
      <c r="E824" s="59"/>
      <c r="F824" s="71"/>
      <c r="G824" s="72"/>
      <c r="H824" s="71"/>
      <c r="I824" s="71"/>
    </row>
    <row r="825" spans="3:9" ht="15.75" customHeight="1">
      <c r="C825" s="59"/>
      <c r="D825" s="59"/>
      <c r="E825" s="59"/>
      <c r="F825" s="71"/>
      <c r="G825" s="72"/>
      <c r="H825" s="71"/>
      <c r="I825" s="71"/>
    </row>
    <row r="826" spans="3:9" ht="15.75" customHeight="1">
      <c r="C826" s="59"/>
      <c r="D826" s="59"/>
      <c r="E826" s="59"/>
      <c r="F826" s="71"/>
      <c r="G826" s="72"/>
      <c r="H826" s="71"/>
      <c r="I826" s="71"/>
    </row>
    <row r="827" spans="3:9" ht="15.75" customHeight="1">
      <c r="C827" s="59"/>
      <c r="D827" s="59"/>
      <c r="E827" s="59"/>
      <c r="F827" s="71"/>
      <c r="G827" s="72"/>
      <c r="H827" s="71"/>
      <c r="I827" s="71"/>
    </row>
    <row r="828" spans="3:9" ht="15.75" customHeight="1">
      <c r="C828" s="59"/>
      <c r="D828" s="59"/>
      <c r="E828" s="59"/>
      <c r="F828" s="71"/>
      <c r="G828" s="72"/>
      <c r="H828" s="71"/>
      <c r="I828" s="71"/>
    </row>
    <row r="829" spans="3:9" ht="15.75" customHeight="1">
      <c r="C829" s="59"/>
      <c r="D829" s="59"/>
      <c r="E829" s="59"/>
      <c r="F829" s="71"/>
      <c r="G829" s="72"/>
      <c r="H829" s="71"/>
      <c r="I829" s="71"/>
    </row>
    <row r="830" spans="3:9" ht="15.75" customHeight="1">
      <c r="C830" s="59"/>
      <c r="D830" s="59"/>
      <c r="E830" s="59"/>
      <c r="F830" s="71"/>
      <c r="G830" s="72"/>
      <c r="H830" s="71"/>
      <c r="I830" s="71"/>
    </row>
    <row r="831" spans="3:9" ht="15.75" customHeight="1">
      <c r="C831" s="59"/>
      <c r="D831" s="59"/>
      <c r="E831" s="59"/>
      <c r="F831" s="71"/>
      <c r="G831" s="72"/>
      <c r="H831" s="71"/>
      <c r="I831" s="71"/>
    </row>
    <row r="832" spans="3:9" ht="15.75" customHeight="1">
      <c r="C832" s="59"/>
      <c r="D832" s="59"/>
      <c r="E832" s="59"/>
      <c r="F832" s="71"/>
      <c r="G832" s="72"/>
      <c r="H832" s="71"/>
      <c r="I832" s="71"/>
    </row>
    <row r="833" spans="3:9" ht="15.75" customHeight="1">
      <c r="C833" s="59"/>
      <c r="D833" s="59"/>
      <c r="E833" s="59"/>
      <c r="F833" s="71"/>
      <c r="G833" s="72"/>
      <c r="H833" s="71"/>
      <c r="I833" s="71"/>
    </row>
    <row r="834" spans="3:9" ht="15.75" customHeight="1">
      <c r="C834" s="59"/>
      <c r="D834" s="59"/>
      <c r="E834" s="59"/>
      <c r="F834" s="71"/>
      <c r="G834" s="72"/>
      <c r="H834" s="71"/>
      <c r="I834" s="71"/>
    </row>
    <row r="835" spans="3:9" ht="15.75" customHeight="1">
      <c r="C835" s="59"/>
      <c r="D835" s="59"/>
      <c r="E835" s="59"/>
      <c r="F835" s="71"/>
      <c r="G835" s="72"/>
      <c r="H835" s="71"/>
      <c r="I835" s="71"/>
    </row>
    <row r="836" spans="3:9" ht="15.75" customHeight="1">
      <c r="C836" s="59"/>
      <c r="D836" s="59"/>
      <c r="E836" s="59"/>
      <c r="F836" s="71"/>
      <c r="G836" s="72"/>
      <c r="H836" s="71"/>
      <c r="I836" s="71"/>
    </row>
    <row r="837" spans="3:9" ht="15.75" customHeight="1">
      <c r="C837" s="59"/>
      <c r="D837" s="59"/>
      <c r="E837" s="59"/>
      <c r="F837" s="71"/>
      <c r="G837" s="72"/>
      <c r="H837" s="71"/>
      <c r="I837" s="71"/>
    </row>
    <row r="838" spans="3:9" ht="15.75" customHeight="1">
      <c r="C838" s="59"/>
      <c r="D838" s="59"/>
      <c r="E838" s="59"/>
      <c r="F838" s="71"/>
      <c r="G838" s="72"/>
      <c r="H838" s="71"/>
      <c r="I838" s="71"/>
    </row>
    <row r="839" spans="3:9" ht="15.75" customHeight="1">
      <c r="C839" s="59"/>
      <c r="D839" s="59"/>
      <c r="E839" s="59"/>
      <c r="F839" s="71"/>
      <c r="G839" s="72"/>
      <c r="H839" s="71"/>
      <c r="I839" s="71"/>
    </row>
    <row r="840" spans="3:9" ht="15.75" customHeight="1">
      <c r="C840" s="59"/>
      <c r="D840" s="59"/>
      <c r="E840" s="59"/>
      <c r="F840" s="71"/>
      <c r="G840" s="72"/>
      <c r="H840" s="71"/>
      <c r="I840" s="71"/>
    </row>
    <row r="841" spans="3:9" ht="15.75" customHeight="1">
      <c r="C841" s="59"/>
      <c r="D841" s="59"/>
      <c r="E841" s="59"/>
      <c r="F841" s="71"/>
      <c r="G841" s="72"/>
      <c r="H841" s="71"/>
      <c r="I841" s="71"/>
    </row>
    <row r="842" spans="3:9" ht="15.75" customHeight="1">
      <c r="C842" s="59"/>
      <c r="D842" s="59"/>
      <c r="E842" s="59"/>
      <c r="F842" s="71"/>
      <c r="G842" s="72"/>
      <c r="H842" s="71"/>
      <c r="I842" s="71"/>
    </row>
    <row r="843" spans="3:9" ht="15.75" customHeight="1">
      <c r="C843" s="59"/>
      <c r="D843" s="59"/>
      <c r="E843" s="59"/>
      <c r="F843" s="71"/>
      <c r="G843" s="72"/>
      <c r="H843" s="71"/>
      <c r="I843" s="71"/>
    </row>
    <row r="844" spans="3:9" ht="15.75" customHeight="1">
      <c r="C844" s="59"/>
      <c r="D844" s="59"/>
      <c r="E844" s="59"/>
      <c r="F844" s="71"/>
      <c r="G844" s="72"/>
      <c r="H844" s="71"/>
      <c r="I844" s="71"/>
    </row>
    <row r="845" spans="3:9" ht="15.75" customHeight="1">
      <c r="C845" s="59"/>
      <c r="D845" s="59"/>
      <c r="E845" s="59"/>
      <c r="F845" s="71"/>
      <c r="G845" s="72"/>
      <c r="H845" s="71"/>
      <c r="I845" s="71"/>
    </row>
    <row r="846" spans="3:9" ht="15.75" customHeight="1">
      <c r="C846" s="59"/>
      <c r="D846" s="59"/>
      <c r="E846" s="59"/>
      <c r="F846" s="71"/>
      <c r="G846" s="72"/>
      <c r="H846" s="71"/>
      <c r="I846" s="71"/>
    </row>
    <row r="847" spans="3:9" ht="15.75" customHeight="1">
      <c r="C847" s="59"/>
      <c r="D847" s="59"/>
      <c r="E847" s="59"/>
      <c r="F847" s="71"/>
      <c r="G847" s="72"/>
      <c r="H847" s="71"/>
      <c r="I847" s="71"/>
    </row>
    <row r="848" spans="3:9" ht="15.75" customHeight="1">
      <c r="C848" s="59"/>
      <c r="D848" s="59"/>
      <c r="E848" s="59"/>
      <c r="F848" s="71"/>
      <c r="G848" s="72"/>
      <c r="H848" s="71"/>
      <c r="I848" s="71"/>
    </row>
    <row r="849" spans="3:9" ht="15.75" customHeight="1">
      <c r="C849" s="59"/>
      <c r="D849" s="59"/>
      <c r="E849" s="59"/>
      <c r="F849" s="71"/>
      <c r="G849" s="72"/>
      <c r="H849" s="71"/>
      <c r="I849" s="71"/>
    </row>
    <row r="850" spans="3:9" ht="15.75" customHeight="1">
      <c r="C850" s="59"/>
      <c r="D850" s="59"/>
      <c r="E850" s="59"/>
      <c r="F850" s="71"/>
      <c r="G850" s="72"/>
      <c r="H850" s="71"/>
      <c r="I850" s="71"/>
    </row>
    <row r="851" spans="3:9" ht="15.75" customHeight="1">
      <c r="C851" s="59"/>
      <c r="D851" s="59"/>
      <c r="E851" s="59"/>
      <c r="F851" s="71"/>
      <c r="G851" s="72"/>
      <c r="H851" s="71"/>
      <c r="I851" s="71"/>
    </row>
    <row r="852" spans="3:9" ht="15.75" customHeight="1">
      <c r="C852" s="59"/>
      <c r="D852" s="59"/>
      <c r="E852" s="59"/>
      <c r="F852" s="71"/>
      <c r="G852" s="72"/>
      <c r="H852" s="71"/>
      <c r="I852" s="71"/>
    </row>
    <row r="853" spans="3:9" ht="15.75" customHeight="1">
      <c r="C853" s="59"/>
      <c r="D853" s="59"/>
      <c r="E853" s="59"/>
      <c r="F853" s="71"/>
      <c r="G853" s="72"/>
      <c r="H853" s="71"/>
      <c r="I853" s="71"/>
    </row>
    <row r="854" spans="3:9" ht="15.75" customHeight="1">
      <c r="C854" s="59"/>
      <c r="D854" s="59"/>
      <c r="E854" s="59"/>
      <c r="F854" s="71"/>
      <c r="G854" s="72"/>
      <c r="H854" s="71"/>
      <c r="I854" s="71"/>
    </row>
    <row r="855" spans="3:9" ht="15.75" customHeight="1">
      <c r="C855" s="59"/>
      <c r="D855" s="59"/>
      <c r="E855" s="59"/>
      <c r="F855" s="71"/>
      <c r="G855" s="72"/>
      <c r="H855" s="71"/>
      <c r="I855" s="71"/>
    </row>
    <row r="856" spans="3:9" ht="15.75" customHeight="1">
      <c r="C856" s="59"/>
      <c r="D856" s="59"/>
      <c r="E856" s="59"/>
      <c r="F856" s="71"/>
      <c r="G856" s="72"/>
      <c r="H856" s="71"/>
      <c r="I856" s="71"/>
    </row>
    <row r="857" spans="3:9" ht="15.75" customHeight="1">
      <c r="C857" s="59"/>
      <c r="D857" s="59"/>
      <c r="E857" s="59"/>
      <c r="F857" s="71"/>
      <c r="G857" s="72"/>
      <c r="H857" s="71"/>
      <c r="I857" s="71"/>
    </row>
    <row r="858" spans="3:9" ht="15.75" customHeight="1">
      <c r="C858" s="59"/>
      <c r="D858" s="59"/>
      <c r="E858" s="59"/>
      <c r="F858" s="71"/>
      <c r="G858" s="72"/>
      <c r="H858" s="71"/>
      <c r="I858" s="71"/>
    </row>
    <row r="859" spans="3:9" ht="15.75" customHeight="1">
      <c r="C859" s="59"/>
      <c r="D859" s="59"/>
      <c r="E859" s="59"/>
      <c r="F859" s="71"/>
      <c r="G859" s="72"/>
      <c r="H859" s="71"/>
      <c r="I859" s="71"/>
    </row>
    <row r="860" spans="3:9" ht="15.75" customHeight="1">
      <c r="C860" s="59"/>
      <c r="D860" s="59"/>
      <c r="E860" s="59"/>
      <c r="F860" s="71"/>
      <c r="G860" s="72"/>
      <c r="H860" s="71"/>
      <c r="I860" s="71"/>
    </row>
    <row r="861" spans="3:9" ht="15.75" customHeight="1">
      <c r="C861" s="59"/>
      <c r="D861" s="59"/>
      <c r="E861" s="59"/>
      <c r="F861" s="71"/>
      <c r="G861" s="72"/>
      <c r="H861" s="71"/>
      <c r="I861" s="71"/>
    </row>
    <row r="862" spans="3:9" ht="15.75" customHeight="1">
      <c r="C862" s="59"/>
      <c r="D862" s="59"/>
      <c r="E862" s="59"/>
      <c r="F862" s="71"/>
      <c r="G862" s="72"/>
      <c r="H862" s="71"/>
      <c r="I862" s="71"/>
    </row>
    <row r="863" spans="3:9" ht="15.75" customHeight="1">
      <c r="C863" s="59"/>
      <c r="D863" s="59"/>
      <c r="E863" s="59"/>
      <c r="F863" s="71"/>
      <c r="G863" s="72"/>
      <c r="H863" s="71"/>
      <c r="I863" s="71"/>
    </row>
    <row r="864" spans="3:9" ht="15.75" customHeight="1">
      <c r="C864" s="59"/>
      <c r="D864" s="59"/>
      <c r="E864" s="59"/>
      <c r="F864" s="71"/>
      <c r="G864" s="72"/>
      <c r="H864" s="71"/>
      <c r="I864" s="71"/>
    </row>
    <row r="865" spans="3:9" ht="15.75" customHeight="1">
      <c r="C865" s="59"/>
      <c r="D865" s="59"/>
      <c r="E865" s="59"/>
      <c r="F865" s="71"/>
      <c r="G865" s="72"/>
      <c r="H865" s="71"/>
      <c r="I865" s="71"/>
    </row>
    <row r="866" spans="3:9" ht="15.75" customHeight="1">
      <c r="C866" s="59"/>
      <c r="D866" s="59"/>
      <c r="E866" s="59"/>
      <c r="F866" s="71"/>
      <c r="G866" s="72"/>
      <c r="H866" s="71"/>
      <c r="I866" s="71"/>
    </row>
    <row r="867" spans="3:9" ht="15.75" customHeight="1">
      <c r="C867" s="59"/>
      <c r="D867" s="59"/>
      <c r="E867" s="59"/>
      <c r="F867" s="71"/>
      <c r="G867" s="72"/>
      <c r="H867" s="71"/>
      <c r="I867" s="71"/>
    </row>
    <row r="868" spans="3:9" ht="15.75" customHeight="1">
      <c r="C868" s="59"/>
      <c r="D868" s="59"/>
      <c r="E868" s="59"/>
      <c r="F868" s="71"/>
      <c r="G868" s="72"/>
      <c r="H868" s="71"/>
      <c r="I868" s="71"/>
    </row>
    <row r="869" spans="3:9" ht="15.75" customHeight="1">
      <c r="C869" s="59"/>
      <c r="D869" s="59"/>
      <c r="E869" s="59"/>
      <c r="F869" s="71"/>
      <c r="G869" s="72"/>
      <c r="H869" s="71"/>
      <c r="I869" s="71"/>
    </row>
    <row r="870" spans="3:9" ht="15.75" customHeight="1">
      <c r="C870" s="59"/>
      <c r="D870" s="59"/>
      <c r="E870" s="59"/>
      <c r="F870" s="71"/>
      <c r="G870" s="72"/>
      <c r="H870" s="71"/>
      <c r="I870" s="71"/>
    </row>
    <row r="871" spans="3:9" ht="15.75" customHeight="1">
      <c r="C871" s="59"/>
      <c r="D871" s="59"/>
      <c r="E871" s="59"/>
      <c r="F871" s="71"/>
      <c r="G871" s="72"/>
      <c r="H871" s="71"/>
      <c r="I871" s="71"/>
    </row>
    <row r="872" spans="3:9" ht="15.75" customHeight="1">
      <c r="C872" s="59"/>
      <c r="D872" s="59"/>
      <c r="E872" s="59"/>
      <c r="F872" s="71"/>
      <c r="G872" s="72"/>
      <c r="H872" s="71"/>
      <c r="I872" s="71"/>
    </row>
    <row r="873" spans="3:9" ht="15.75" customHeight="1">
      <c r="C873" s="59"/>
      <c r="D873" s="59"/>
      <c r="E873" s="59"/>
      <c r="F873" s="71"/>
      <c r="G873" s="72"/>
      <c r="H873" s="71"/>
      <c r="I873" s="71"/>
    </row>
    <row r="874" spans="3:9" ht="15.75" customHeight="1">
      <c r="C874" s="59"/>
      <c r="D874" s="59"/>
      <c r="E874" s="59"/>
      <c r="F874" s="71"/>
      <c r="G874" s="72"/>
      <c r="H874" s="71"/>
      <c r="I874" s="71"/>
    </row>
    <row r="875" spans="3:9" ht="15.75" customHeight="1">
      <c r="C875" s="59"/>
      <c r="D875" s="59"/>
      <c r="E875" s="59"/>
      <c r="F875" s="71"/>
      <c r="G875" s="72"/>
      <c r="H875" s="71"/>
      <c r="I875" s="71"/>
    </row>
    <row r="876" spans="3:9" ht="15.75" customHeight="1">
      <c r="C876" s="59"/>
      <c r="D876" s="59"/>
      <c r="E876" s="59"/>
      <c r="F876" s="71"/>
      <c r="G876" s="72"/>
      <c r="H876" s="71"/>
      <c r="I876" s="71"/>
    </row>
    <row r="877" spans="3:9" ht="15.75" customHeight="1">
      <c r="C877" s="59"/>
      <c r="D877" s="59"/>
      <c r="E877" s="59"/>
      <c r="F877" s="71"/>
      <c r="G877" s="72"/>
      <c r="H877" s="71"/>
      <c r="I877" s="71"/>
    </row>
    <row r="878" spans="3:9" ht="15.75" customHeight="1">
      <c r="C878" s="59"/>
      <c r="D878" s="59"/>
      <c r="E878" s="59"/>
      <c r="F878" s="71"/>
      <c r="G878" s="72"/>
      <c r="H878" s="71"/>
      <c r="I878" s="71"/>
    </row>
    <row r="879" spans="3:9" ht="15.75" customHeight="1">
      <c r="C879" s="59"/>
      <c r="D879" s="59"/>
      <c r="E879" s="59"/>
      <c r="F879" s="71"/>
      <c r="G879" s="72"/>
      <c r="H879" s="71"/>
      <c r="I879" s="71"/>
    </row>
    <row r="880" spans="3:9" ht="15.75" customHeight="1">
      <c r="C880" s="59"/>
      <c r="D880" s="59"/>
      <c r="E880" s="59"/>
      <c r="F880" s="71"/>
      <c r="G880" s="72"/>
      <c r="H880" s="71"/>
      <c r="I880" s="71"/>
    </row>
    <row r="881" spans="3:9" ht="15.75" customHeight="1">
      <c r="C881" s="59"/>
      <c r="D881" s="59"/>
      <c r="E881" s="59"/>
      <c r="F881" s="71"/>
      <c r="G881" s="72"/>
      <c r="H881" s="71"/>
      <c r="I881" s="71"/>
    </row>
    <row r="882" spans="3:9" ht="15.75" customHeight="1">
      <c r="C882" s="59"/>
      <c r="D882" s="59"/>
      <c r="E882" s="59"/>
      <c r="F882" s="71"/>
      <c r="G882" s="72"/>
      <c r="H882" s="71"/>
      <c r="I882" s="71"/>
    </row>
    <row r="883" spans="3:9" ht="15.75" customHeight="1">
      <c r="C883" s="59"/>
      <c r="D883" s="59"/>
      <c r="E883" s="59"/>
      <c r="F883" s="71"/>
      <c r="G883" s="72"/>
      <c r="H883" s="71"/>
      <c r="I883" s="71"/>
    </row>
    <row r="884" spans="3:9" ht="15.75" customHeight="1">
      <c r="C884" s="59"/>
      <c r="D884" s="59"/>
      <c r="E884" s="59"/>
      <c r="F884" s="71"/>
      <c r="G884" s="72"/>
      <c r="H884" s="71"/>
      <c r="I884" s="71"/>
    </row>
    <row r="885" spans="3:9" ht="15.75" customHeight="1">
      <c r="C885" s="59"/>
      <c r="D885" s="59"/>
      <c r="E885" s="59"/>
      <c r="F885" s="71"/>
      <c r="G885" s="72"/>
      <c r="H885" s="71"/>
      <c r="I885" s="71"/>
    </row>
    <row r="886" spans="3:9" ht="15.75" customHeight="1">
      <c r="C886" s="59"/>
      <c r="D886" s="59"/>
      <c r="E886" s="59"/>
      <c r="F886" s="71"/>
      <c r="G886" s="72"/>
      <c r="H886" s="71"/>
      <c r="I886" s="71"/>
    </row>
    <row r="887" spans="3:9" ht="15.75" customHeight="1">
      <c r="C887" s="59"/>
      <c r="D887" s="59"/>
      <c r="E887" s="59"/>
      <c r="F887" s="71"/>
      <c r="G887" s="72"/>
      <c r="H887" s="71"/>
      <c r="I887" s="71"/>
    </row>
    <row r="888" spans="3:9" ht="15.75" customHeight="1">
      <c r="C888" s="59"/>
      <c r="D888" s="59"/>
      <c r="E888" s="59"/>
      <c r="F888" s="71"/>
      <c r="G888" s="72"/>
      <c r="H888" s="71"/>
      <c r="I888" s="71"/>
    </row>
    <row r="889" spans="3:9" ht="15.75" customHeight="1">
      <c r="C889" s="59"/>
      <c r="D889" s="59"/>
      <c r="E889" s="59"/>
      <c r="F889" s="71"/>
      <c r="G889" s="72"/>
      <c r="H889" s="71"/>
      <c r="I889" s="71"/>
    </row>
    <row r="890" spans="3:9" ht="15.75" customHeight="1">
      <c r="C890" s="59"/>
      <c r="D890" s="59"/>
      <c r="E890" s="59"/>
      <c r="F890" s="71"/>
      <c r="G890" s="72"/>
      <c r="H890" s="71"/>
      <c r="I890" s="71"/>
    </row>
    <row r="891" spans="3:9" ht="15.75" customHeight="1">
      <c r="C891" s="59"/>
      <c r="D891" s="59"/>
      <c r="E891" s="59"/>
      <c r="F891" s="71"/>
      <c r="G891" s="72"/>
      <c r="H891" s="71"/>
      <c r="I891" s="71"/>
    </row>
    <row r="892" spans="3:9" ht="15.75" customHeight="1">
      <c r="C892" s="59"/>
      <c r="D892" s="59"/>
      <c r="E892" s="59"/>
      <c r="F892" s="71"/>
      <c r="G892" s="72"/>
      <c r="H892" s="71"/>
      <c r="I892" s="71"/>
    </row>
    <row r="893" spans="3:9" ht="15.75" customHeight="1">
      <c r="C893" s="59"/>
      <c r="D893" s="59"/>
      <c r="E893" s="59"/>
      <c r="F893" s="71"/>
      <c r="G893" s="72"/>
      <c r="H893" s="71"/>
      <c r="I893" s="71"/>
    </row>
    <row r="894" spans="3:9" ht="15.75" customHeight="1">
      <c r="C894" s="59"/>
      <c r="D894" s="59"/>
      <c r="E894" s="59"/>
      <c r="F894" s="71"/>
      <c r="G894" s="72"/>
      <c r="H894" s="71"/>
      <c r="I894" s="71"/>
    </row>
    <row r="895" spans="3:9" ht="15.75" customHeight="1">
      <c r="C895" s="59"/>
      <c r="D895" s="59"/>
      <c r="E895" s="59"/>
      <c r="F895" s="71"/>
      <c r="G895" s="72"/>
      <c r="H895" s="71"/>
      <c r="I895" s="71"/>
    </row>
    <row r="896" spans="3:9" ht="15.75" customHeight="1">
      <c r="C896" s="59"/>
      <c r="D896" s="59"/>
      <c r="E896" s="59"/>
      <c r="F896" s="71"/>
      <c r="G896" s="72"/>
      <c r="H896" s="71"/>
      <c r="I896" s="71"/>
    </row>
    <row r="897" spans="3:9" ht="15.75" customHeight="1">
      <c r="C897" s="59"/>
      <c r="D897" s="59"/>
      <c r="E897" s="59"/>
      <c r="F897" s="71"/>
      <c r="G897" s="72"/>
      <c r="H897" s="71"/>
      <c r="I897" s="71"/>
    </row>
    <row r="898" spans="3:9" ht="15.75" customHeight="1">
      <c r="C898" s="59"/>
      <c r="D898" s="59"/>
      <c r="E898" s="59"/>
      <c r="F898" s="71"/>
      <c r="G898" s="72"/>
      <c r="H898" s="71"/>
      <c r="I898" s="71"/>
    </row>
    <row r="899" spans="3:9" ht="15.75" customHeight="1">
      <c r="C899" s="59"/>
      <c r="D899" s="59"/>
      <c r="E899" s="59"/>
      <c r="F899" s="71"/>
      <c r="G899" s="72"/>
      <c r="H899" s="71"/>
      <c r="I899" s="71"/>
    </row>
    <row r="900" spans="3:9" ht="15.75" customHeight="1">
      <c r="C900" s="59"/>
      <c r="D900" s="59"/>
      <c r="E900" s="59"/>
      <c r="F900" s="71"/>
      <c r="G900" s="72"/>
      <c r="H900" s="71"/>
      <c r="I900" s="71"/>
    </row>
    <row r="901" spans="3:9" ht="15.75" customHeight="1">
      <c r="C901" s="59"/>
      <c r="D901" s="59"/>
      <c r="E901" s="59"/>
      <c r="F901" s="71"/>
      <c r="G901" s="72"/>
      <c r="H901" s="71"/>
      <c r="I901" s="71"/>
    </row>
    <row r="902" spans="3:9" ht="15.75" customHeight="1">
      <c r="C902" s="59"/>
      <c r="D902" s="59"/>
      <c r="E902" s="59"/>
      <c r="F902" s="71"/>
      <c r="G902" s="72"/>
      <c r="H902" s="71"/>
      <c r="I902" s="71"/>
    </row>
    <row r="903" spans="3:9" ht="15.75" customHeight="1">
      <c r="C903" s="59"/>
      <c r="D903" s="59"/>
      <c r="E903" s="59"/>
      <c r="F903" s="71"/>
      <c r="G903" s="72"/>
      <c r="H903" s="71"/>
      <c r="I903" s="71"/>
    </row>
    <row r="904" spans="3:9" ht="15.75" customHeight="1">
      <c r="C904" s="59"/>
      <c r="D904" s="59"/>
      <c r="E904" s="59"/>
      <c r="F904" s="71"/>
      <c r="G904" s="72"/>
      <c r="H904" s="71"/>
      <c r="I904" s="71"/>
    </row>
    <row r="905" spans="3:9" ht="15.75" customHeight="1">
      <c r="C905" s="59"/>
      <c r="D905" s="59"/>
      <c r="E905" s="59"/>
      <c r="F905" s="71"/>
      <c r="G905" s="72"/>
      <c r="H905" s="71"/>
      <c r="I905" s="71"/>
    </row>
    <row r="906" spans="3:9" ht="15.75" customHeight="1">
      <c r="C906" s="59"/>
      <c r="D906" s="59"/>
      <c r="E906" s="59"/>
      <c r="F906" s="71"/>
      <c r="G906" s="72"/>
      <c r="H906" s="71"/>
      <c r="I906" s="71"/>
    </row>
    <row r="907" spans="3:9" ht="15.75" customHeight="1">
      <c r="C907" s="59"/>
      <c r="D907" s="59"/>
      <c r="E907" s="59"/>
      <c r="F907" s="71"/>
      <c r="G907" s="72"/>
      <c r="H907" s="71"/>
      <c r="I907" s="71"/>
    </row>
    <row r="908" spans="3:9" ht="15.75" customHeight="1">
      <c r="C908" s="59"/>
      <c r="D908" s="59"/>
      <c r="E908" s="59"/>
      <c r="F908" s="71"/>
      <c r="G908" s="72"/>
      <c r="H908" s="71"/>
      <c r="I908" s="71"/>
    </row>
    <row r="909" spans="3:9" ht="15.75" customHeight="1">
      <c r="C909" s="59"/>
      <c r="D909" s="59"/>
      <c r="E909" s="59"/>
      <c r="F909" s="71"/>
      <c r="G909" s="72"/>
      <c r="H909" s="71"/>
      <c r="I909" s="71"/>
    </row>
    <row r="910" spans="3:9" ht="15.75" customHeight="1">
      <c r="C910" s="59"/>
      <c r="D910" s="59"/>
      <c r="E910" s="59"/>
      <c r="F910" s="71"/>
      <c r="G910" s="72"/>
      <c r="H910" s="71"/>
      <c r="I910" s="71"/>
    </row>
    <row r="911" spans="3:9" ht="15.75" customHeight="1">
      <c r="C911" s="59"/>
      <c r="D911" s="59"/>
      <c r="E911" s="59"/>
      <c r="F911" s="71"/>
      <c r="G911" s="72"/>
      <c r="H911" s="71"/>
      <c r="I911" s="71"/>
    </row>
    <row r="912" spans="3:9" ht="15.75" customHeight="1">
      <c r="C912" s="59"/>
      <c r="D912" s="59"/>
      <c r="E912" s="59"/>
      <c r="F912" s="71"/>
      <c r="G912" s="72"/>
      <c r="H912" s="71"/>
      <c r="I912" s="71"/>
    </row>
    <row r="913" spans="3:9" ht="15.75" customHeight="1">
      <c r="C913" s="59"/>
      <c r="D913" s="59"/>
      <c r="E913" s="59"/>
      <c r="F913" s="71"/>
      <c r="G913" s="72"/>
      <c r="H913" s="71"/>
      <c r="I913" s="71"/>
    </row>
    <row r="914" spans="3:9" ht="15.75" customHeight="1">
      <c r="C914" s="59"/>
      <c r="D914" s="59"/>
      <c r="E914" s="59"/>
      <c r="F914" s="71"/>
      <c r="G914" s="72"/>
      <c r="H914" s="71"/>
      <c r="I914" s="71"/>
    </row>
    <row r="915" spans="3:9" ht="15.75" customHeight="1">
      <c r="C915" s="59"/>
      <c r="D915" s="59"/>
      <c r="E915" s="59"/>
      <c r="F915" s="71"/>
      <c r="G915" s="72"/>
      <c r="H915" s="71"/>
      <c r="I915" s="71"/>
    </row>
    <row r="916" spans="3:9" ht="15.75" customHeight="1">
      <c r="C916" s="59"/>
      <c r="D916" s="59"/>
      <c r="E916" s="59"/>
      <c r="F916" s="71"/>
      <c r="G916" s="72"/>
      <c r="H916" s="71"/>
      <c r="I916" s="71"/>
    </row>
    <row r="917" spans="3:9" ht="15.75" customHeight="1">
      <c r="C917" s="59"/>
      <c r="D917" s="59"/>
      <c r="E917" s="59"/>
      <c r="F917" s="71"/>
      <c r="G917" s="72"/>
      <c r="H917" s="71"/>
      <c r="I917" s="71"/>
    </row>
    <row r="918" spans="3:9" ht="15.75" customHeight="1">
      <c r="C918" s="59"/>
      <c r="D918" s="59"/>
      <c r="E918" s="59"/>
      <c r="F918" s="71"/>
      <c r="G918" s="72"/>
      <c r="H918" s="71"/>
      <c r="I918" s="71"/>
    </row>
    <row r="919" spans="3:9" ht="15.75" customHeight="1">
      <c r="C919" s="59"/>
      <c r="D919" s="59"/>
      <c r="E919" s="59"/>
      <c r="F919" s="71"/>
      <c r="G919" s="72"/>
      <c r="H919" s="71"/>
      <c r="I919" s="71"/>
    </row>
    <row r="920" spans="3:9" ht="15.75" customHeight="1">
      <c r="C920" s="59"/>
      <c r="D920" s="59"/>
      <c r="E920" s="59"/>
      <c r="F920" s="71"/>
      <c r="G920" s="72"/>
      <c r="H920" s="71"/>
      <c r="I920" s="71"/>
    </row>
    <row r="921" spans="3:9" ht="15.75" customHeight="1">
      <c r="C921" s="59"/>
      <c r="D921" s="59"/>
      <c r="E921" s="59"/>
      <c r="F921" s="71"/>
      <c r="G921" s="72"/>
      <c r="H921" s="71"/>
      <c r="I921" s="71"/>
    </row>
    <row r="922" spans="3:9" ht="15.75" customHeight="1">
      <c r="C922" s="59"/>
      <c r="D922" s="59"/>
      <c r="E922" s="59"/>
      <c r="F922" s="71"/>
      <c r="G922" s="72"/>
      <c r="H922" s="71"/>
      <c r="I922" s="71"/>
    </row>
    <row r="923" spans="3:9" ht="15.75" customHeight="1">
      <c r="C923" s="59"/>
      <c r="D923" s="59"/>
      <c r="E923" s="59"/>
      <c r="F923" s="71"/>
      <c r="G923" s="72"/>
      <c r="H923" s="71"/>
      <c r="I923" s="71"/>
    </row>
    <row r="924" spans="3:9" ht="15.75" customHeight="1">
      <c r="C924" s="59"/>
      <c r="D924" s="59"/>
      <c r="E924" s="59"/>
      <c r="F924" s="71"/>
      <c r="G924" s="72"/>
      <c r="H924" s="71"/>
      <c r="I924" s="71"/>
    </row>
    <row r="925" spans="3:9" ht="15.75" customHeight="1">
      <c r="C925" s="59"/>
      <c r="D925" s="59"/>
      <c r="E925" s="59"/>
      <c r="F925" s="71"/>
      <c r="G925" s="72"/>
      <c r="H925" s="71"/>
      <c r="I925" s="71"/>
    </row>
    <row r="926" spans="3:9" ht="15.75" customHeight="1">
      <c r="C926" s="59"/>
      <c r="D926" s="59"/>
      <c r="E926" s="59"/>
      <c r="F926" s="71"/>
      <c r="G926" s="72"/>
      <c r="H926" s="71"/>
      <c r="I926" s="71"/>
    </row>
    <row r="927" spans="3:9" ht="15.75" customHeight="1">
      <c r="C927" s="59"/>
      <c r="D927" s="59"/>
      <c r="E927" s="59"/>
      <c r="F927" s="71"/>
      <c r="G927" s="72"/>
      <c r="H927" s="71"/>
      <c r="I927" s="71"/>
    </row>
    <row r="928" spans="3:9" ht="15.75" customHeight="1">
      <c r="C928" s="59"/>
      <c r="D928" s="59"/>
      <c r="E928" s="59"/>
      <c r="F928" s="71"/>
      <c r="G928" s="72"/>
      <c r="H928" s="71"/>
      <c r="I928" s="71"/>
    </row>
    <row r="929" spans="3:9" ht="15.75" customHeight="1">
      <c r="C929" s="59"/>
      <c r="D929" s="59"/>
      <c r="E929" s="59"/>
      <c r="F929" s="71"/>
      <c r="G929" s="72"/>
      <c r="H929" s="71"/>
      <c r="I929" s="71"/>
    </row>
    <row r="930" spans="3:9" ht="15.75" customHeight="1">
      <c r="C930" s="59"/>
      <c r="D930" s="59"/>
      <c r="E930" s="59"/>
      <c r="F930" s="71"/>
      <c r="G930" s="72"/>
      <c r="H930" s="71"/>
      <c r="I930" s="71"/>
    </row>
    <row r="931" spans="3:9" ht="15.75" customHeight="1">
      <c r="C931" s="59"/>
      <c r="D931" s="59"/>
      <c r="E931" s="59"/>
      <c r="F931" s="71"/>
      <c r="G931" s="72"/>
      <c r="H931" s="71"/>
      <c r="I931" s="71"/>
    </row>
    <row r="932" spans="3:9" ht="15.75" customHeight="1">
      <c r="C932" s="59"/>
      <c r="D932" s="59"/>
      <c r="E932" s="59"/>
      <c r="F932" s="71"/>
      <c r="G932" s="72"/>
      <c r="H932" s="71"/>
      <c r="I932" s="71"/>
    </row>
    <row r="933" spans="3:9" ht="15.75" customHeight="1">
      <c r="C933" s="59"/>
      <c r="D933" s="59"/>
      <c r="E933" s="59"/>
      <c r="F933" s="71"/>
      <c r="G933" s="72"/>
      <c r="H933" s="71"/>
      <c r="I933" s="71"/>
    </row>
    <row r="934" spans="3:9" ht="15.75" customHeight="1">
      <c r="C934" s="59"/>
      <c r="D934" s="59"/>
      <c r="E934" s="59"/>
      <c r="F934" s="71"/>
      <c r="G934" s="72"/>
      <c r="H934" s="71"/>
      <c r="I934" s="71"/>
    </row>
    <row r="935" spans="3:9" ht="15.75" customHeight="1">
      <c r="C935" s="59"/>
      <c r="D935" s="59"/>
      <c r="E935" s="59"/>
      <c r="F935" s="71"/>
      <c r="G935" s="72"/>
      <c r="H935" s="71"/>
      <c r="I935" s="71"/>
    </row>
    <row r="936" spans="3:9" ht="15.75" customHeight="1">
      <c r="C936" s="59"/>
      <c r="D936" s="59"/>
      <c r="E936" s="59"/>
      <c r="F936" s="71"/>
      <c r="G936" s="72"/>
      <c r="H936" s="71"/>
      <c r="I936" s="71"/>
    </row>
    <row r="937" spans="3:9" ht="15.75" customHeight="1">
      <c r="C937" s="59"/>
      <c r="D937" s="59"/>
      <c r="E937" s="59"/>
      <c r="F937" s="71"/>
      <c r="G937" s="72"/>
      <c r="H937" s="71"/>
      <c r="I937" s="71"/>
    </row>
    <row r="938" spans="3:9" ht="15.75" customHeight="1">
      <c r="C938" s="59"/>
      <c r="D938" s="59"/>
      <c r="E938" s="59"/>
      <c r="F938" s="71"/>
      <c r="G938" s="72"/>
      <c r="H938" s="71"/>
      <c r="I938" s="71"/>
    </row>
    <row r="939" spans="3:9" ht="15.75" customHeight="1">
      <c r="C939" s="59"/>
      <c r="D939" s="59"/>
      <c r="E939" s="59"/>
      <c r="F939" s="71"/>
      <c r="G939" s="72"/>
      <c r="H939" s="71"/>
      <c r="I939" s="71"/>
    </row>
    <row r="940" spans="3:9" ht="15.75" customHeight="1">
      <c r="C940" s="59"/>
      <c r="D940" s="59"/>
      <c r="E940" s="59"/>
      <c r="F940" s="71"/>
      <c r="G940" s="72"/>
      <c r="H940" s="71"/>
      <c r="I940" s="71"/>
    </row>
    <row r="941" spans="3:9" ht="15.75" customHeight="1">
      <c r="C941" s="59"/>
      <c r="D941" s="59"/>
      <c r="E941" s="59"/>
      <c r="F941" s="71"/>
      <c r="G941" s="72"/>
      <c r="H941" s="71"/>
      <c r="I941" s="71"/>
    </row>
    <row r="942" spans="3:9" ht="15.75" customHeight="1">
      <c r="C942" s="59"/>
      <c r="D942" s="59"/>
      <c r="E942" s="59"/>
      <c r="F942" s="71"/>
      <c r="G942" s="72"/>
      <c r="H942" s="71"/>
      <c r="I942" s="71"/>
    </row>
    <row r="943" spans="3:9" ht="15.75" customHeight="1">
      <c r="C943" s="59"/>
      <c r="D943" s="59"/>
      <c r="E943" s="59"/>
      <c r="F943" s="71"/>
      <c r="G943" s="72"/>
      <c r="H943" s="71"/>
      <c r="I943" s="71"/>
    </row>
    <row r="944" spans="3:9" ht="15.75" customHeight="1">
      <c r="C944" s="59"/>
      <c r="D944" s="59"/>
      <c r="E944" s="59"/>
      <c r="F944" s="71"/>
      <c r="G944" s="72"/>
      <c r="H944" s="71"/>
      <c r="I944" s="71"/>
    </row>
    <row r="945" spans="3:9" ht="15.75" customHeight="1">
      <c r="C945" s="59"/>
      <c r="D945" s="59"/>
      <c r="E945" s="59"/>
      <c r="F945" s="71"/>
      <c r="G945" s="72"/>
      <c r="H945" s="71"/>
      <c r="I945" s="71"/>
    </row>
    <row r="946" spans="3:9" ht="15.75" customHeight="1">
      <c r="C946" s="59"/>
      <c r="D946" s="59"/>
      <c r="E946" s="59"/>
      <c r="F946" s="71"/>
      <c r="G946" s="72"/>
      <c r="H946" s="71"/>
      <c r="I946" s="71"/>
    </row>
    <row r="947" spans="3:9" ht="15.75" customHeight="1">
      <c r="C947" s="59"/>
      <c r="D947" s="59"/>
      <c r="E947" s="59"/>
      <c r="F947" s="71"/>
      <c r="G947" s="72"/>
      <c r="H947" s="71"/>
      <c r="I947" s="71"/>
    </row>
    <row r="948" spans="3:9" ht="15.75" customHeight="1">
      <c r="C948" s="59"/>
      <c r="D948" s="59"/>
      <c r="E948" s="59"/>
      <c r="F948" s="71"/>
      <c r="G948" s="72"/>
      <c r="H948" s="71"/>
      <c r="I948" s="71"/>
    </row>
    <row r="949" spans="3:9" ht="15.75" customHeight="1">
      <c r="C949" s="59"/>
      <c r="D949" s="59"/>
      <c r="E949" s="59"/>
      <c r="F949" s="71"/>
      <c r="G949" s="72"/>
      <c r="H949" s="71"/>
      <c r="I949" s="71"/>
    </row>
    <row r="950" spans="3:9" ht="15.75" customHeight="1">
      <c r="C950" s="59"/>
      <c r="D950" s="59"/>
      <c r="E950" s="59"/>
      <c r="F950" s="71"/>
      <c r="G950" s="72"/>
      <c r="H950" s="71"/>
      <c r="I950" s="71"/>
    </row>
    <row r="951" spans="3:9" ht="15.75" customHeight="1">
      <c r="C951" s="59"/>
      <c r="D951" s="59"/>
      <c r="E951" s="59"/>
      <c r="F951" s="71"/>
      <c r="G951" s="72"/>
      <c r="H951" s="71"/>
      <c r="I951" s="71"/>
    </row>
    <row r="952" spans="3:9" ht="15.75" customHeight="1">
      <c r="C952" s="59"/>
      <c r="D952" s="59"/>
      <c r="E952" s="59"/>
      <c r="F952" s="71"/>
      <c r="G952" s="72"/>
      <c r="H952" s="71"/>
      <c r="I952" s="71"/>
    </row>
    <row r="953" spans="3:9" ht="15.75" customHeight="1">
      <c r="C953" s="59"/>
      <c r="D953" s="59"/>
      <c r="E953" s="59"/>
      <c r="F953" s="71"/>
      <c r="G953" s="72"/>
      <c r="H953" s="71"/>
      <c r="I953" s="71"/>
    </row>
    <row r="954" spans="3:9" ht="15.75" customHeight="1">
      <c r="C954" s="59"/>
      <c r="D954" s="59"/>
      <c r="E954" s="59"/>
      <c r="F954" s="71"/>
      <c r="G954" s="72"/>
      <c r="H954" s="71"/>
      <c r="I954" s="71"/>
    </row>
    <row r="955" spans="3:9" ht="15.75" customHeight="1">
      <c r="C955" s="59"/>
      <c r="D955" s="59"/>
      <c r="E955" s="59"/>
      <c r="F955" s="71"/>
      <c r="G955" s="72"/>
      <c r="H955" s="71"/>
      <c r="I955" s="71"/>
    </row>
    <row r="956" spans="3:9" ht="15.75" customHeight="1">
      <c r="C956" s="59"/>
      <c r="D956" s="59"/>
      <c r="E956" s="59"/>
      <c r="F956" s="71"/>
      <c r="G956" s="72"/>
      <c r="H956" s="71"/>
      <c r="I956" s="71"/>
    </row>
    <row r="957" spans="3:9" ht="15.75" customHeight="1">
      <c r="C957" s="59"/>
      <c r="D957" s="59"/>
      <c r="E957" s="59"/>
      <c r="F957" s="71"/>
      <c r="G957" s="72"/>
      <c r="H957" s="71"/>
      <c r="I957" s="71"/>
    </row>
    <row r="958" spans="3:9" ht="15.75" customHeight="1">
      <c r="C958" s="59"/>
      <c r="D958" s="59"/>
      <c r="E958" s="59"/>
      <c r="F958" s="71"/>
      <c r="G958" s="72"/>
      <c r="H958" s="71"/>
      <c r="I958" s="71"/>
    </row>
    <row r="959" spans="3:9" ht="15.75" customHeight="1">
      <c r="C959" s="59"/>
      <c r="D959" s="59"/>
      <c r="E959" s="59"/>
      <c r="F959" s="71"/>
      <c r="G959" s="72"/>
      <c r="H959" s="71"/>
      <c r="I959" s="71"/>
    </row>
  </sheetData>
  <sheetProtection/>
  <mergeCells count="12">
    <mergeCell ref="E3:F3"/>
    <mergeCell ref="G3:H3"/>
    <mergeCell ref="A1:J1"/>
    <mergeCell ref="B2:D2"/>
    <mergeCell ref="E2:F2"/>
    <mergeCell ref="G2:H2"/>
    <mergeCell ref="I2:I4"/>
    <mergeCell ref="J2:J4"/>
    <mergeCell ref="A3:A4"/>
    <mergeCell ref="B3:B4"/>
    <mergeCell ref="C3:C4"/>
    <mergeCell ref="D3:D4"/>
  </mergeCells>
  <printOptions/>
  <pageMargins left="0.67" right="0.49" top="0.55" bottom="0.91" header="0.27" footer="0.5118110236220472"/>
  <pageSetup horizontalDpi="300" verticalDpi="300" orientation="landscape" paperSize="9" r:id="rId1"/>
  <headerFooter alignWithMargins="0">
    <oddFooter>&amp;L&amp;"돋움,굵게"신기술벤처기업, 이노비즈기업&amp;C&amp;"돋움,굵게"UL-인증, CE-인증, Q-마크&amp;R&amp;"돋움,굵게"조달우수제품, 성능인증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655"/>
  <sheetViews>
    <sheetView view="pageBreakPreview" zoomScaleSheetLayoutView="100" zoomScalePageLayoutView="75" workbookViewId="0" topLeftCell="A46">
      <selection activeCell="B93" sqref="B93"/>
    </sheetView>
  </sheetViews>
  <sheetFormatPr defaultColWidth="8.88671875" defaultRowHeight="15.75" customHeight="1"/>
  <cols>
    <col min="1" max="1" width="1.4375" style="13" customWidth="1"/>
    <col min="2" max="2" width="21.99609375" style="14" customWidth="1"/>
    <col min="3" max="3" width="25.4453125" style="14" customWidth="1"/>
    <col min="4" max="4" width="6.77734375" style="14" customWidth="1"/>
    <col min="5" max="5" width="7.6640625" style="14" customWidth="1"/>
    <col min="6" max="6" width="14.4453125" style="80" customWidth="1"/>
    <col min="7" max="7" width="14.88671875" style="14" customWidth="1"/>
    <col min="8" max="8" width="11.3359375" style="80" customWidth="1"/>
    <col min="9" max="9" width="12.21484375" style="80" customWidth="1"/>
    <col min="10" max="10" width="11.10546875" style="81" customWidth="1"/>
    <col min="11" max="11" width="10.21484375" style="81" customWidth="1"/>
    <col min="12" max="12" width="16.6640625" style="81" customWidth="1"/>
    <col min="13" max="13" width="15.6640625" style="75" customWidth="1"/>
    <col min="14" max="14" width="26.21484375" style="13" customWidth="1"/>
    <col min="15" max="15" width="5.21484375" style="13" customWidth="1"/>
    <col min="16" max="16" width="4.5546875" style="13" customWidth="1"/>
    <col min="17" max="17" width="7.6640625" style="13" customWidth="1"/>
    <col min="18" max="18" width="13.88671875" style="13" customWidth="1"/>
    <col min="19" max="16384" width="8.88671875" style="13" customWidth="1"/>
  </cols>
  <sheetData>
    <row r="1" spans="2:18" ht="60" customHeight="1"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N1" s="18"/>
      <c r="O1" s="18"/>
      <c r="P1" s="18"/>
      <c r="Q1" s="18"/>
      <c r="R1" s="18"/>
    </row>
    <row r="2" spans="2:18" ht="60" customHeight="1">
      <c r="B2" s="255" t="s">
        <v>99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18"/>
      <c r="O2" s="18"/>
      <c r="P2" s="18"/>
      <c r="Q2" s="18"/>
      <c r="R2" s="18"/>
    </row>
    <row r="3" spans="2:18" ht="150" customHeigh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N3" s="18"/>
      <c r="O3" s="18"/>
      <c r="P3" s="18"/>
      <c r="Q3" s="18"/>
      <c r="R3" s="18"/>
    </row>
    <row r="4" spans="2:18" ht="44.25" customHeight="1">
      <c r="B4" s="256" t="str">
        <f>"공 사 명 : "&amp;표지!A4</f>
        <v>공 사 명 : 리조트, 스키장 - PGS 낙뢰방호 설비 설치납품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18"/>
      <c r="O4" s="18"/>
      <c r="P4" s="18"/>
      <c r="Q4" s="18"/>
      <c r="R4" s="18"/>
    </row>
    <row r="5" spans="2:18" ht="44.25" customHeight="1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8"/>
      <c r="O5" s="18"/>
      <c r="P5" s="18"/>
      <c r="Q5" s="18"/>
      <c r="R5" s="18"/>
    </row>
    <row r="6" spans="2:18" ht="44.25" customHeight="1"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18"/>
      <c r="O6" s="18"/>
      <c r="P6" s="18"/>
      <c r="Q6" s="18"/>
      <c r="R6" s="18"/>
    </row>
    <row r="7" spans="2:18" ht="44.25" customHeight="1"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8"/>
      <c r="O7" s="18"/>
      <c r="P7" s="18"/>
      <c r="Q7" s="18"/>
      <c r="R7" s="18"/>
    </row>
    <row r="8" spans="2:18" ht="44.25" customHeight="1"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8"/>
      <c r="O8" s="18"/>
      <c r="P8" s="18"/>
      <c r="Q8" s="18"/>
      <c r="R8" s="18"/>
    </row>
    <row r="9" spans="2:18" ht="44.25" customHeight="1">
      <c r="B9" s="257" t="s">
        <v>214</v>
      </c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18"/>
      <c r="O9" s="18"/>
      <c r="P9" s="18"/>
      <c r="Q9" s="18"/>
      <c r="R9" s="18"/>
    </row>
    <row r="10" spans="2:18" ht="50.25" customHeight="1">
      <c r="B10" s="249" t="s">
        <v>67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N10" s="18"/>
      <c r="O10" s="18"/>
      <c r="P10" s="18"/>
      <c r="Q10" s="18"/>
      <c r="R10" s="18"/>
    </row>
    <row r="11" spans="1:18" ht="18" customHeight="1">
      <c r="A11" s="12"/>
      <c r="B11" s="199" t="s">
        <v>100</v>
      </c>
      <c r="C11" s="199" t="s">
        <v>101</v>
      </c>
      <c r="D11" s="199" t="s">
        <v>91</v>
      </c>
      <c r="E11" s="199" t="s">
        <v>72</v>
      </c>
      <c r="F11" s="199" t="s">
        <v>94</v>
      </c>
      <c r="G11" s="199"/>
      <c r="H11" s="199" t="s">
        <v>102</v>
      </c>
      <c r="I11" s="199"/>
      <c r="J11" s="199" t="s">
        <v>103</v>
      </c>
      <c r="K11" s="199"/>
      <c r="L11" s="191" t="s">
        <v>75</v>
      </c>
      <c r="M11" s="258" t="s">
        <v>34</v>
      </c>
      <c r="N11" s="18"/>
      <c r="O11" s="18"/>
      <c r="P11" s="18"/>
      <c r="Q11" s="18"/>
      <c r="R11" s="18"/>
    </row>
    <row r="12" spans="1:18" ht="18" customHeight="1">
      <c r="A12" s="12"/>
      <c r="B12" s="199"/>
      <c r="C12" s="199"/>
      <c r="D12" s="199"/>
      <c r="E12" s="199"/>
      <c r="F12" s="26" t="s">
        <v>104</v>
      </c>
      <c r="G12" s="24" t="s">
        <v>105</v>
      </c>
      <c r="H12" s="26" t="s">
        <v>106</v>
      </c>
      <c r="I12" s="26" t="s">
        <v>107</v>
      </c>
      <c r="J12" s="102" t="s">
        <v>97</v>
      </c>
      <c r="K12" s="102" t="s">
        <v>79</v>
      </c>
      <c r="L12" s="191"/>
      <c r="M12" s="259"/>
      <c r="N12" s="18"/>
      <c r="O12" s="18"/>
      <c r="P12" s="18"/>
      <c r="Q12" s="18"/>
      <c r="R12" s="18"/>
    </row>
    <row r="13" spans="1:18" s="40" customFormat="1" ht="21" customHeight="1">
      <c r="A13" s="12"/>
      <c r="B13" s="24" t="s">
        <v>201</v>
      </c>
      <c r="C13" s="251" t="s">
        <v>108</v>
      </c>
      <c r="D13" s="251"/>
      <c r="E13" s="251"/>
      <c r="F13" s="251"/>
      <c r="G13" s="251"/>
      <c r="H13" s="251"/>
      <c r="I13" s="251"/>
      <c r="J13" s="251"/>
      <c r="K13" s="251"/>
      <c r="L13" s="252"/>
      <c r="M13" s="98"/>
      <c r="N13" s="45"/>
      <c r="O13" s="45"/>
      <c r="P13" s="45"/>
      <c r="Q13" s="45"/>
      <c r="R13" s="45"/>
    </row>
    <row r="14" spans="1:18" s="40" customFormat="1" ht="21" customHeight="1">
      <c r="A14" s="12"/>
      <c r="B14" s="24" t="s">
        <v>109</v>
      </c>
      <c r="C14" s="24" t="s">
        <v>110</v>
      </c>
      <c r="D14" s="24" t="s">
        <v>85</v>
      </c>
      <c r="E14" s="24">
        <v>1</v>
      </c>
      <c r="F14" s="26">
        <v>250000</v>
      </c>
      <c r="G14" s="105">
        <f>E14*F14</f>
        <v>250000</v>
      </c>
      <c r="H14" s="26"/>
      <c r="I14" s="26"/>
      <c r="J14" s="102"/>
      <c r="K14" s="102"/>
      <c r="L14" s="106">
        <f>G14</f>
        <v>250000</v>
      </c>
      <c r="M14" s="99" t="s">
        <v>98</v>
      </c>
      <c r="N14" s="45"/>
      <c r="O14" s="45"/>
      <c r="P14" s="45"/>
      <c r="Q14" s="45"/>
      <c r="R14" s="45"/>
    </row>
    <row r="15" spans="1:18" s="40" customFormat="1" ht="21" customHeight="1">
      <c r="A15" s="12"/>
      <c r="B15" s="24" t="s">
        <v>111</v>
      </c>
      <c r="C15" s="24" t="s">
        <v>112</v>
      </c>
      <c r="D15" s="24" t="s">
        <v>113</v>
      </c>
      <c r="E15" s="107">
        <v>1.5</v>
      </c>
      <c r="F15" s="26"/>
      <c r="G15" s="24"/>
      <c r="H15" s="26">
        <v>122341</v>
      </c>
      <c r="I15" s="108">
        <f>ROUNDDOWN(E15*H15,0)</f>
        <v>183511</v>
      </c>
      <c r="J15" s="102"/>
      <c r="K15" s="102"/>
      <c r="L15" s="106">
        <f>I15</f>
        <v>183511</v>
      </c>
      <c r="M15" s="100" t="s">
        <v>114</v>
      </c>
      <c r="N15" s="45"/>
      <c r="O15" s="45"/>
      <c r="P15" s="45"/>
      <c r="Q15" s="45"/>
      <c r="R15" s="45"/>
    </row>
    <row r="16" spans="1:18" s="40" customFormat="1" ht="21" customHeight="1">
      <c r="A16" s="12"/>
      <c r="B16" s="24" t="s">
        <v>115</v>
      </c>
      <c r="C16" s="24"/>
      <c r="D16" s="24"/>
      <c r="E16" s="24"/>
      <c r="F16" s="26"/>
      <c r="G16" s="105">
        <f>SUM(G14:G15)</f>
        <v>250000</v>
      </c>
      <c r="H16" s="26"/>
      <c r="I16" s="26">
        <f>ROUNDDOWN(SUM(I15),0)</f>
        <v>183511</v>
      </c>
      <c r="J16" s="102"/>
      <c r="K16" s="102"/>
      <c r="L16" s="106">
        <f>I16+G16</f>
        <v>433511</v>
      </c>
      <c r="M16" s="100"/>
      <c r="N16" s="45"/>
      <c r="O16" s="45"/>
      <c r="P16" s="45"/>
      <c r="Q16" s="45"/>
      <c r="R16" s="45"/>
    </row>
    <row r="17" spans="1:18" ht="21" customHeight="1">
      <c r="A17" s="12"/>
      <c r="B17" s="24" t="s">
        <v>202</v>
      </c>
      <c r="C17" s="251" t="s">
        <v>116</v>
      </c>
      <c r="D17" s="251"/>
      <c r="E17" s="251"/>
      <c r="F17" s="251"/>
      <c r="G17" s="251"/>
      <c r="H17" s="251"/>
      <c r="I17" s="251"/>
      <c r="J17" s="251"/>
      <c r="K17" s="251"/>
      <c r="L17" s="252"/>
      <c r="M17" s="100"/>
      <c r="N17" s="18"/>
      <c r="O17" s="18"/>
      <c r="P17" s="18"/>
      <c r="Q17" s="18"/>
      <c r="R17" s="18"/>
    </row>
    <row r="18" spans="1:18" ht="21" customHeight="1">
      <c r="A18" s="12"/>
      <c r="B18" s="24" t="s">
        <v>117</v>
      </c>
      <c r="C18" s="24" t="s">
        <v>118</v>
      </c>
      <c r="D18" s="24" t="s">
        <v>85</v>
      </c>
      <c r="E18" s="24">
        <v>1</v>
      </c>
      <c r="F18" s="26">
        <v>350000</v>
      </c>
      <c r="G18" s="105">
        <f>E18*F18</f>
        <v>350000</v>
      </c>
      <c r="H18" s="26"/>
      <c r="I18" s="26"/>
      <c r="J18" s="102"/>
      <c r="K18" s="102"/>
      <c r="L18" s="106">
        <f>G18</f>
        <v>350000</v>
      </c>
      <c r="M18" s="99" t="s">
        <v>98</v>
      </c>
      <c r="N18" s="18"/>
      <c r="O18" s="18"/>
      <c r="P18" s="18"/>
      <c r="Q18" s="18"/>
      <c r="R18" s="18"/>
    </row>
    <row r="19" spans="1:18" ht="21" customHeight="1">
      <c r="A19" s="12"/>
      <c r="B19" s="24" t="s">
        <v>111</v>
      </c>
      <c r="C19" s="24" t="s">
        <v>112</v>
      </c>
      <c r="D19" s="24" t="s">
        <v>113</v>
      </c>
      <c r="E19" s="24">
        <v>2</v>
      </c>
      <c r="F19" s="26"/>
      <c r="G19" s="24"/>
      <c r="H19" s="26">
        <v>122341</v>
      </c>
      <c r="I19" s="108">
        <f>ROUNDDOWN(E19*H19,0)</f>
        <v>244682</v>
      </c>
      <c r="J19" s="102"/>
      <c r="K19" s="102"/>
      <c r="L19" s="106">
        <f>I19</f>
        <v>244682</v>
      </c>
      <c r="M19" s="100" t="s">
        <v>114</v>
      </c>
      <c r="N19" s="18"/>
      <c r="O19" s="18"/>
      <c r="P19" s="18"/>
      <c r="Q19" s="18"/>
      <c r="R19" s="18"/>
    </row>
    <row r="20" spans="1:18" ht="21" customHeight="1">
      <c r="A20" s="12"/>
      <c r="B20" s="24" t="s">
        <v>115</v>
      </c>
      <c r="C20" s="24"/>
      <c r="D20" s="24"/>
      <c r="E20" s="24"/>
      <c r="F20" s="26"/>
      <c r="G20" s="105">
        <f>SUM(G18:G19)</f>
        <v>350000</v>
      </c>
      <c r="H20" s="26"/>
      <c r="I20" s="26">
        <f>ROUNDDOWN(SUM(I19),0)</f>
        <v>244682</v>
      </c>
      <c r="J20" s="102"/>
      <c r="K20" s="102"/>
      <c r="L20" s="106">
        <f>I20+G20</f>
        <v>594682</v>
      </c>
      <c r="M20" s="100"/>
      <c r="N20" s="18"/>
      <c r="O20" s="18"/>
      <c r="P20" s="18"/>
      <c r="Q20" s="18"/>
      <c r="R20" s="18"/>
    </row>
    <row r="21" spans="1:18" ht="21" customHeight="1">
      <c r="A21" s="12"/>
      <c r="B21" s="24" t="s">
        <v>198</v>
      </c>
      <c r="C21" s="251" t="s">
        <v>119</v>
      </c>
      <c r="D21" s="251"/>
      <c r="E21" s="251"/>
      <c r="F21" s="251"/>
      <c r="G21" s="251"/>
      <c r="H21" s="251"/>
      <c r="I21" s="251"/>
      <c r="J21" s="251"/>
      <c r="K21" s="251"/>
      <c r="L21" s="252"/>
      <c r="M21" s="100"/>
      <c r="N21" s="18"/>
      <c r="O21" s="18"/>
      <c r="P21" s="18"/>
      <c r="Q21" s="18"/>
      <c r="R21" s="18"/>
    </row>
    <row r="22" spans="1:18" ht="21" customHeight="1">
      <c r="A22" s="12"/>
      <c r="B22" s="24" t="s">
        <v>120</v>
      </c>
      <c r="C22" s="24" t="s">
        <v>121</v>
      </c>
      <c r="D22" s="24" t="s">
        <v>86</v>
      </c>
      <c r="E22" s="24">
        <v>1</v>
      </c>
      <c r="F22" s="26">
        <v>8000</v>
      </c>
      <c r="G22" s="105">
        <f>E22*F22</f>
        <v>8000</v>
      </c>
      <c r="H22" s="26"/>
      <c r="I22" s="26"/>
      <c r="J22" s="102"/>
      <c r="K22" s="102"/>
      <c r="L22" s="106">
        <f>G22</f>
        <v>8000</v>
      </c>
      <c r="M22" s="99" t="s">
        <v>98</v>
      </c>
      <c r="N22" s="18"/>
      <c r="O22" s="18"/>
      <c r="P22" s="18"/>
      <c r="Q22" s="18"/>
      <c r="R22" s="18"/>
    </row>
    <row r="23" spans="1:18" ht="21" customHeight="1">
      <c r="A23" s="12"/>
      <c r="B23" s="24" t="s">
        <v>111</v>
      </c>
      <c r="C23" s="24" t="s">
        <v>112</v>
      </c>
      <c r="D23" s="24" t="s">
        <v>113</v>
      </c>
      <c r="E23" s="24">
        <v>0.19</v>
      </c>
      <c r="F23" s="26"/>
      <c r="G23" s="24"/>
      <c r="H23" s="26">
        <v>122341</v>
      </c>
      <c r="I23" s="108">
        <f>ROUNDDOWN(E23*H23,0)</f>
        <v>23244</v>
      </c>
      <c r="J23" s="102"/>
      <c r="K23" s="102"/>
      <c r="L23" s="106">
        <f>I23</f>
        <v>23244</v>
      </c>
      <c r="M23" s="100" t="s">
        <v>114</v>
      </c>
      <c r="N23" s="18"/>
      <c r="O23" s="18"/>
      <c r="P23" s="18"/>
      <c r="Q23" s="18"/>
      <c r="R23" s="18"/>
    </row>
    <row r="24" spans="1:18" ht="21" customHeight="1">
      <c r="A24" s="12"/>
      <c r="B24" s="24" t="s">
        <v>115</v>
      </c>
      <c r="C24" s="24"/>
      <c r="D24" s="24"/>
      <c r="E24" s="24"/>
      <c r="F24" s="26"/>
      <c r="G24" s="105">
        <f>SUM(G22:G23)</f>
        <v>8000</v>
      </c>
      <c r="H24" s="26"/>
      <c r="I24" s="26">
        <f>ROUNDDOWN(SUM(I23),0)</f>
        <v>23244</v>
      </c>
      <c r="J24" s="102"/>
      <c r="K24" s="102"/>
      <c r="L24" s="106">
        <f>I24+G24</f>
        <v>31244</v>
      </c>
      <c r="M24" s="100"/>
      <c r="N24" s="18"/>
      <c r="O24" s="18"/>
      <c r="P24" s="18"/>
      <c r="Q24" s="18"/>
      <c r="R24" s="18"/>
    </row>
    <row r="25" spans="1:18" ht="21" customHeight="1">
      <c r="A25" s="12"/>
      <c r="B25" s="24" t="s">
        <v>199</v>
      </c>
      <c r="C25" s="251" t="s">
        <v>122</v>
      </c>
      <c r="D25" s="251"/>
      <c r="E25" s="251"/>
      <c r="F25" s="251"/>
      <c r="G25" s="251"/>
      <c r="H25" s="251"/>
      <c r="I25" s="251"/>
      <c r="J25" s="251"/>
      <c r="K25" s="251"/>
      <c r="L25" s="252"/>
      <c r="M25" s="100"/>
      <c r="N25" s="18"/>
      <c r="O25" s="18"/>
      <c r="P25" s="18"/>
      <c r="Q25" s="18"/>
      <c r="R25" s="18"/>
    </row>
    <row r="26" spans="1:18" ht="21" customHeight="1">
      <c r="A26" s="12"/>
      <c r="B26" s="24" t="s">
        <v>123</v>
      </c>
      <c r="C26" s="24" t="s">
        <v>124</v>
      </c>
      <c r="D26" s="24" t="s">
        <v>87</v>
      </c>
      <c r="E26" s="24">
        <v>1</v>
      </c>
      <c r="F26" s="26">
        <v>160000</v>
      </c>
      <c r="G26" s="105">
        <f>E26*F26</f>
        <v>160000</v>
      </c>
      <c r="H26" s="26"/>
      <c r="I26" s="26"/>
      <c r="J26" s="102"/>
      <c r="K26" s="102"/>
      <c r="L26" s="106">
        <f>G26</f>
        <v>160000</v>
      </c>
      <c r="M26" s="99" t="s">
        <v>98</v>
      </c>
      <c r="N26" s="18"/>
      <c r="O26" s="18"/>
      <c r="P26" s="18"/>
      <c r="Q26" s="18"/>
      <c r="R26" s="18"/>
    </row>
    <row r="27" spans="1:18" ht="21" customHeight="1">
      <c r="A27" s="12"/>
      <c r="B27" s="24" t="s">
        <v>111</v>
      </c>
      <c r="C27" s="24" t="s">
        <v>112</v>
      </c>
      <c r="D27" s="24" t="s">
        <v>113</v>
      </c>
      <c r="E27" s="109">
        <v>0.09</v>
      </c>
      <c r="F27" s="26"/>
      <c r="G27" s="24"/>
      <c r="H27" s="26">
        <v>122341</v>
      </c>
      <c r="I27" s="108">
        <f>ROUNDDOWN(E27*H27,0)</f>
        <v>11010</v>
      </c>
      <c r="J27" s="102"/>
      <c r="K27" s="102"/>
      <c r="L27" s="106">
        <f>I27</f>
        <v>11010</v>
      </c>
      <c r="M27" s="100" t="s">
        <v>125</v>
      </c>
      <c r="N27" s="18"/>
      <c r="O27" s="18"/>
      <c r="P27" s="18"/>
      <c r="Q27" s="18"/>
      <c r="R27" s="18"/>
    </row>
    <row r="28" spans="1:18" ht="21" customHeight="1">
      <c r="A28" s="12"/>
      <c r="B28" s="24" t="s">
        <v>115</v>
      </c>
      <c r="C28" s="24"/>
      <c r="D28" s="24"/>
      <c r="E28" s="24"/>
      <c r="F28" s="26"/>
      <c r="G28" s="105">
        <f>SUM(G26:G27)</f>
        <v>160000</v>
      </c>
      <c r="H28" s="26"/>
      <c r="I28" s="26">
        <f>ROUNDDOWN(SUM(I27),0)</f>
        <v>11010</v>
      </c>
      <c r="J28" s="102"/>
      <c r="K28" s="102"/>
      <c r="L28" s="106">
        <f>I28+G28</f>
        <v>171010</v>
      </c>
      <c r="M28" s="100" t="s">
        <v>126</v>
      </c>
      <c r="N28" s="18"/>
      <c r="O28" s="18"/>
      <c r="P28" s="18"/>
      <c r="Q28" s="18"/>
      <c r="R28" s="18"/>
    </row>
    <row r="29" spans="1:18" ht="21" customHeight="1">
      <c r="A29" s="12"/>
      <c r="B29" s="24" t="s">
        <v>203</v>
      </c>
      <c r="C29" s="251" t="s">
        <v>127</v>
      </c>
      <c r="D29" s="251"/>
      <c r="E29" s="251"/>
      <c r="F29" s="251"/>
      <c r="G29" s="251"/>
      <c r="H29" s="251"/>
      <c r="I29" s="251"/>
      <c r="J29" s="251"/>
      <c r="K29" s="251"/>
      <c r="L29" s="252"/>
      <c r="M29" s="100"/>
      <c r="N29" s="18"/>
      <c r="O29" s="18"/>
      <c r="P29" s="18"/>
      <c r="Q29" s="18"/>
      <c r="R29" s="18"/>
    </row>
    <row r="30" spans="1:18" ht="21" customHeight="1">
      <c r="A30" s="12"/>
      <c r="B30" s="24" t="s">
        <v>128</v>
      </c>
      <c r="C30" s="24" t="s">
        <v>129</v>
      </c>
      <c r="D30" s="24" t="s">
        <v>87</v>
      </c>
      <c r="E30" s="24">
        <v>1</v>
      </c>
      <c r="F30" s="26">
        <v>250000</v>
      </c>
      <c r="G30" s="105">
        <f>E30*F30</f>
        <v>250000</v>
      </c>
      <c r="H30" s="26"/>
      <c r="I30" s="26"/>
      <c r="J30" s="102"/>
      <c r="K30" s="102"/>
      <c r="L30" s="106">
        <f>G30</f>
        <v>250000</v>
      </c>
      <c r="M30" s="99" t="s">
        <v>98</v>
      </c>
      <c r="N30" s="18"/>
      <c r="O30" s="18"/>
      <c r="P30" s="18"/>
      <c r="Q30" s="18"/>
      <c r="R30" s="18"/>
    </row>
    <row r="31" spans="1:18" ht="21" customHeight="1">
      <c r="A31" s="12"/>
      <c r="B31" s="24" t="s">
        <v>111</v>
      </c>
      <c r="C31" s="24" t="s">
        <v>112</v>
      </c>
      <c r="D31" s="24" t="s">
        <v>113</v>
      </c>
      <c r="E31" s="109">
        <v>0.09</v>
      </c>
      <c r="F31" s="26"/>
      <c r="G31" s="24"/>
      <c r="H31" s="26">
        <v>122341</v>
      </c>
      <c r="I31" s="108">
        <f>ROUNDDOWN(E31*H31,1)</f>
        <v>11010.6</v>
      </c>
      <c r="J31" s="102"/>
      <c r="K31" s="102"/>
      <c r="L31" s="106">
        <f>I31</f>
        <v>11010.6</v>
      </c>
      <c r="M31" s="100" t="s">
        <v>125</v>
      </c>
      <c r="N31" s="18"/>
      <c r="O31" s="18"/>
      <c r="P31" s="18"/>
      <c r="Q31" s="18"/>
      <c r="R31" s="18"/>
    </row>
    <row r="32" spans="1:18" ht="21" customHeight="1">
      <c r="A32" s="12"/>
      <c r="B32" s="24" t="s">
        <v>115</v>
      </c>
      <c r="C32" s="24"/>
      <c r="D32" s="24"/>
      <c r="E32" s="24"/>
      <c r="F32" s="26"/>
      <c r="G32" s="105">
        <f>SUM(G30:G31)</f>
        <v>250000</v>
      </c>
      <c r="H32" s="26"/>
      <c r="I32" s="26">
        <f>ROUNDDOWN(SUM(I31),0)</f>
        <v>11010</v>
      </c>
      <c r="J32" s="102"/>
      <c r="K32" s="102"/>
      <c r="L32" s="106">
        <f>I32+G32</f>
        <v>261010</v>
      </c>
      <c r="M32" s="100" t="s">
        <v>126</v>
      </c>
      <c r="N32" s="18"/>
      <c r="O32" s="18"/>
      <c r="P32" s="18"/>
      <c r="Q32" s="18"/>
      <c r="R32" s="18"/>
    </row>
    <row r="33" spans="1:18" ht="21" customHeight="1">
      <c r="A33" s="12"/>
      <c r="B33" s="24" t="s">
        <v>204</v>
      </c>
      <c r="C33" s="251" t="s">
        <v>130</v>
      </c>
      <c r="D33" s="251"/>
      <c r="E33" s="251"/>
      <c r="F33" s="251"/>
      <c r="G33" s="251"/>
      <c r="H33" s="251"/>
      <c r="I33" s="251"/>
      <c r="J33" s="251"/>
      <c r="K33" s="251"/>
      <c r="L33" s="252"/>
      <c r="M33" s="100"/>
      <c r="N33" s="18"/>
      <c r="O33" s="18"/>
      <c r="P33" s="18"/>
      <c r="Q33" s="18"/>
      <c r="R33" s="18"/>
    </row>
    <row r="34" spans="1:18" ht="21" customHeight="1">
      <c r="A34" s="12"/>
      <c r="B34" s="24" t="s">
        <v>131</v>
      </c>
      <c r="C34" s="103" t="s">
        <v>132</v>
      </c>
      <c r="D34" s="24" t="s">
        <v>85</v>
      </c>
      <c r="E34" s="24">
        <v>1</v>
      </c>
      <c r="F34" s="26">
        <v>180000</v>
      </c>
      <c r="G34" s="105">
        <f>E34*F34</f>
        <v>180000</v>
      </c>
      <c r="H34" s="26"/>
      <c r="I34" s="26"/>
      <c r="J34" s="102"/>
      <c r="K34" s="102"/>
      <c r="L34" s="106">
        <f>G34</f>
        <v>180000</v>
      </c>
      <c r="M34" s="99" t="s">
        <v>98</v>
      </c>
      <c r="N34" s="18"/>
      <c r="O34" s="18"/>
      <c r="P34" s="18"/>
      <c r="Q34" s="18"/>
      <c r="R34" s="18"/>
    </row>
    <row r="35" spans="1:18" ht="21" customHeight="1">
      <c r="A35" s="12"/>
      <c r="B35" s="24" t="s">
        <v>111</v>
      </c>
      <c r="C35" s="24" t="s">
        <v>112</v>
      </c>
      <c r="D35" s="24" t="s">
        <v>113</v>
      </c>
      <c r="E35" s="24">
        <v>0.5</v>
      </c>
      <c r="F35" s="26"/>
      <c r="G35" s="24"/>
      <c r="H35" s="26">
        <v>122341</v>
      </c>
      <c r="I35" s="108">
        <f>ROUNDDOWN(E35*H35,0)</f>
        <v>61170</v>
      </c>
      <c r="J35" s="102"/>
      <c r="K35" s="102"/>
      <c r="L35" s="106">
        <f>I35</f>
        <v>61170</v>
      </c>
      <c r="M35" s="100" t="s">
        <v>114</v>
      </c>
      <c r="N35" s="18"/>
      <c r="O35" s="18"/>
      <c r="P35" s="18"/>
      <c r="Q35" s="18"/>
      <c r="R35" s="18"/>
    </row>
    <row r="36" spans="1:18" ht="21" customHeight="1">
      <c r="A36" s="12"/>
      <c r="B36" s="24" t="s">
        <v>115</v>
      </c>
      <c r="C36" s="24"/>
      <c r="D36" s="24"/>
      <c r="E36" s="24"/>
      <c r="F36" s="26"/>
      <c r="G36" s="105">
        <f>SUM(G34:G35)</f>
        <v>180000</v>
      </c>
      <c r="H36" s="26"/>
      <c r="I36" s="26">
        <f>ROUNDDOWN(SUM(I35),0)</f>
        <v>61170</v>
      </c>
      <c r="J36" s="102"/>
      <c r="K36" s="102"/>
      <c r="L36" s="106">
        <f>I36+G36</f>
        <v>241170</v>
      </c>
      <c r="M36" s="100"/>
      <c r="N36" s="18"/>
      <c r="O36" s="18"/>
      <c r="P36" s="18"/>
      <c r="Q36" s="18"/>
      <c r="R36" s="18"/>
    </row>
    <row r="37" spans="1:18" ht="21" customHeight="1">
      <c r="A37" s="12"/>
      <c r="B37" s="24" t="s">
        <v>205</v>
      </c>
      <c r="C37" s="251" t="s">
        <v>140</v>
      </c>
      <c r="D37" s="251"/>
      <c r="E37" s="251"/>
      <c r="F37" s="251"/>
      <c r="G37" s="251"/>
      <c r="H37" s="251"/>
      <c r="I37" s="251"/>
      <c r="J37" s="251"/>
      <c r="K37" s="251"/>
      <c r="L37" s="252"/>
      <c r="M37" s="100"/>
      <c r="N37" s="18"/>
      <c r="O37" s="18"/>
      <c r="P37" s="18"/>
      <c r="Q37" s="18"/>
      <c r="R37" s="18"/>
    </row>
    <row r="38" spans="1:18" ht="21" customHeight="1">
      <c r="A38" s="12"/>
      <c r="B38" s="24" t="s">
        <v>133</v>
      </c>
      <c r="C38" s="24" t="s">
        <v>141</v>
      </c>
      <c r="D38" s="24" t="s">
        <v>134</v>
      </c>
      <c r="E38" s="24">
        <v>1</v>
      </c>
      <c r="F38" s="26">
        <v>7433</v>
      </c>
      <c r="G38" s="105">
        <f>E38*F38</f>
        <v>7433</v>
      </c>
      <c r="H38" s="26"/>
      <c r="I38" s="26"/>
      <c r="J38" s="102"/>
      <c r="K38" s="102"/>
      <c r="L38" s="106">
        <f>G38</f>
        <v>7433</v>
      </c>
      <c r="M38" s="100" t="s">
        <v>135</v>
      </c>
      <c r="N38" s="18"/>
      <c r="O38" s="18"/>
      <c r="P38" s="18"/>
      <c r="Q38" s="18"/>
      <c r="R38" s="18"/>
    </row>
    <row r="39" spans="1:18" ht="21" customHeight="1">
      <c r="A39" s="12"/>
      <c r="B39" s="24" t="s">
        <v>133</v>
      </c>
      <c r="C39" s="24" t="s">
        <v>142</v>
      </c>
      <c r="D39" s="24" t="s">
        <v>134</v>
      </c>
      <c r="E39" s="24">
        <v>1</v>
      </c>
      <c r="F39" s="26">
        <v>5292</v>
      </c>
      <c r="G39" s="105">
        <f>E39*F39</f>
        <v>5292</v>
      </c>
      <c r="H39" s="26"/>
      <c r="I39" s="26"/>
      <c r="J39" s="102"/>
      <c r="K39" s="102"/>
      <c r="L39" s="106">
        <f>G39</f>
        <v>5292</v>
      </c>
      <c r="M39" s="100" t="s">
        <v>135</v>
      </c>
      <c r="N39" s="18"/>
      <c r="O39" s="18"/>
      <c r="P39" s="18"/>
      <c r="Q39" s="18"/>
      <c r="R39" s="18"/>
    </row>
    <row r="40" spans="1:18" ht="21" customHeight="1">
      <c r="A40" s="12"/>
      <c r="B40" s="24" t="s">
        <v>136</v>
      </c>
      <c r="C40" s="24" t="s">
        <v>143</v>
      </c>
      <c r="D40" s="24" t="s">
        <v>134</v>
      </c>
      <c r="E40" s="24">
        <v>1</v>
      </c>
      <c r="F40" s="26">
        <v>6427</v>
      </c>
      <c r="G40" s="105">
        <f>E40*F40</f>
        <v>6427</v>
      </c>
      <c r="H40" s="26"/>
      <c r="I40" s="26"/>
      <c r="J40" s="102"/>
      <c r="K40" s="102"/>
      <c r="L40" s="106">
        <f>G40</f>
        <v>6427</v>
      </c>
      <c r="M40" s="100" t="s">
        <v>137</v>
      </c>
      <c r="N40" s="18"/>
      <c r="O40" s="18"/>
      <c r="P40" s="18"/>
      <c r="Q40" s="18"/>
      <c r="R40" s="18"/>
    </row>
    <row r="41" spans="1:18" ht="21" customHeight="1">
      <c r="A41" s="12"/>
      <c r="B41" s="24" t="s">
        <v>136</v>
      </c>
      <c r="C41" s="24" t="s">
        <v>144</v>
      </c>
      <c r="D41" s="24" t="s">
        <v>134</v>
      </c>
      <c r="E41" s="24">
        <v>1</v>
      </c>
      <c r="F41" s="26">
        <v>574</v>
      </c>
      <c r="G41" s="105">
        <f>E41*F41</f>
        <v>574</v>
      </c>
      <c r="H41" s="26"/>
      <c r="I41" s="26"/>
      <c r="J41" s="102"/>
      <c r="K41" s="102"/>
      <c r="L41" s="106">
        <f>G41</f>
        <v>574</v>
      </c>
      <c r="M41" s="100" t="s">
        <v>137</v>
      </c>
      <c r="N41" s="18"/>
      <c r="O41" s="18"/>
      <c r="P41" s="18"/>
      <c r="Q41" s="18"/>
      <c r="R41" s="18"/>
    </row>
    <row r="42" spans="1:18" ht="21" customHeight="1">
      <c r="A42" s="12"/>
      <c r="B42" s="24" t="s">
        <v>138</v>
      </c>
      <c r="C42" s="24" t="s">
        <v>145</v>
      </c>
      <c r="D42" s="24" t="s">
        <v>134</v>
      </c>
      <c r="E42" s="24">
        <v>1</v>
      </c>
      <c r="F42" s="26">
        <v>5604</v>
      </c>
      <c r="G42" s="105">
        <f>E42*F42</f>
        <v>5604</v>
      </c>
      <c r="H42" s="26"/>
      <c r="I42" s="26"/>
      <c r="J42" s="102"/>
      <c r="K42" s="102"/>
      <c r="L42" s="106">
        <f>G42</f>
        <v>5604</v>
      </c>
      <c r="M42" s="100" t="s">
        <v>135</v>
      </c>
      <c r="N42" s="18"/>
      <c r="O42" s="18"/>
      <c r="P42" s="18"/>
      <c r="Q42" s="18"/>
      <c r="R42" s="18"/>
    </row>
    <row r="43" spans="1:18" ht="21" customHeight="1">
      <c r="A43" s="12"/>
      <c r="B43" s="24" t="s">
        <v>111</v>
      </c>
      <c r="C43" s="24" t="s">
        <v>112</v>
      </c>
      <c r="D43" s="24" t="s">
        <v>113</v>
      </c>
      <c r="E43" s="24">
        <v>0.015</v>
      </c>
      <c r="F43" s="26"/>
      <c r="G43" s="24"/>
      <c r="H43" s="26">
        <v>122341</v>
      </c>
      <c r="I43" s="110">
        <f>ROUNDDOWN(E43*H43,1)</f>
        <v>1835.1</v>
      </c>
      <c r="J43" s="102"/>
      <c r="K43" s="102"/>
      <c r="L43" s="106">
        <f>I43</f>
        <v>1835.1</v>
      </c>
      <c r="M43" s="100" t="s">
        <v>139</v>
      </c>
      <c r="N43" s="18"/>
      <c r="O43" s="18"/>
      <c r="P43" s="18"/>
      <c r="Q43" s="18"/>
      <c r="R43" s="18"/>
    </row>
    <row r="44" spans="1:18" ht="21" customHeight="1">
      <c r="A44" s="12"/>
      <c r="B44" s="24" t="s">
        <v>115</v>
      </c>
      <c r="C44" s="24"/>
      <c r="D44" s="24"/>
      <c r="E44" s="24"/>
      <c r="F44" s="26"/>
      <c r="G44" s="105">
        <f>SUM(G39:G43)</f>
        <v>17897</v>
      </c>
      <c r="H44" s="26"/>
      <c r="I44" s="26">
        <f>ROUNDDOWN(SUM(I43),0)</f>
        <v>1835</v>
      </c>
      <c r="J44" s="102"/>
      <c r="K44" s="102"/>
      <c r="L44" s="106">
        <f>I44+G44</f>
        <v>19732</v>
      </c>
      <c r="M44" s="100"/>
      <c r="N44" s="18"/>
      <c r="O44" s="18"/>
      <c r="P44" s="18"/>
      <c r="Q44" s="18"/>
      <c r="R44" s="18"/>
    </row>
    <row r="45" spans="1:18" s="40" customFormat="1" ht="21" customHeight="1">
      <c r="A45" s="12"/>
      <c r="B45" s="24" t="s">
        <v>206</v>
      </c>
      <c r="C45" s="103" t="s">
        <v>146</v>
      </c>
      <c r="D45" s="103"/>
      <c r="E45" s="103"/>
      <c r="F45" s="103"/>
      <c r="G45" s="103"/>
      <c r="H45" s="103"/>
      <c r="I45" s="103"/>
      <c r="J45" s="103"/>
      <c r="K45" s="103"/>
      <c r="L45" s="104"/>
      <c r="M45" s="100"/>
      <c r="N45" s="45"/>
      <c r="O45" s="45"/>
      <c r="P45" s="45"/>
      <c r="Q45" s="45"/>
      <c r="R45" s="45"/>
    </row>
    <row r="46" spans="1:18" s="40" customFormat="1" ht="21" customHeight="1">
      <c r="A46" s="12"/>
      <c r="B46" s="24" t="s">
        <v>133</v>
      </c>
      <c r="C46" s="24" t="s">
        <v>147</v>
      </c>
      <c r="D46" s="24" t="s">
        <v>134</v>
      </c>
      <c r="E46" s="24">
        <v>1</v>
      </c>
      <c r="F46" s="26">
        <v>3891</v>
      </c>
      <c r="G46" s="105">
        <f aca="true" t="shared" si="0" ref="G46:G52">E46*F46</f>
        <v>3891</v>
      </c>
      <c r="H46" s="26"/>
      <c r="I46" s="26"/>
      <c r="J46" s="102"/>
      <c r="K46" s="102"/>
      <c r="L46" s="106">
        <f aca="true" t="shared" si="1" ref="L46:L52">G46</f>
        <v>3891</v>
      </c>
      <c r="M46" s="100" t="s">
        <v>135</v>
      </c>
      <c r="N46" s="45"/>
      <c r="O46" s="45"/>
      <c r="P46" s="45"/>
      <c r="Q46" s="45"/>
      <c r="R46" s="45"/>
    </row>
    <row r="47" spans="1:18" s="40" customFormat="1" ht="21" customHeight="1">
      <c r="A47" s="12"/>
      <c r="B47" s="24" t="s">
        <v>133</v>
      </c>
      <c r="C47" s="24" t="s">
        <v>148</v>
      </c>
      <c r="D47" s="24" t="s">
        <v>134</v>
      </c>
      <c r="E47" s="24">
        <v>1</v>
      </c>
      <c r="F47" s="26">
        <v>2759</v>
      </c>
      <c r="G47" s="105">
        <f t="shared" si="0"/>
        <v>2759</v>
      </c>
      <c r="H47" s="26"/>
      <c r="I47" s="26"/>
      <c r="J47" s="102"/>
      <c r="K47" s="102"/>
      <c r="L47" s="106">
        <f t="shared" si="1"/>
        <v>2759</v>
      </c>
      <c r="M47" s="100" t="s">
        <v>135</v>
      </c>
      <c r="N47" s="45"/>
      <c r="O47" s="45"/>
      <c r="P47" s="45"/>
      <c r="Q47" s="45"/>
      <c r="R47" s="45"/>
    </row>
    <row r="48" spans="1:18" s="40" customFormat="1" ht="21" customHeight="1">
      <c r="A48" s="12"/>
      <c r="B48" s="24" t="s">
        <v>133</v>
      </c>
      <c r="C48" s="24" t="s">
        <v>149</v>
      </c>
      <c r="D48" s="24" t="s">
        <v>134</v>
      </c>
      <c r="E48" s="24">
        <v>1</v>
      </c>
      <c r="F48" s="26">
        <v>1797</v>
      </c>
      <c r="G48" s="105">
        <f t="shared" si="0"/>
        <v>1797</v>
      </c>
      <c r="H48" s="26"/>
      <c r="I48" s="26"/>
      <c r="J48" s="102"/>
      <c r="K48" s="102"/>
      <c r="L48" s="106">
        <f t="shared" si="1"/>
        <v>1797</v>
      </c>
      <c r="M48" s="100" t="s">
        <v>135</v>
      </c>
      <c r="N48" s="45"/>
      <c r="O48" s="45"/>
      <c r="P48" s="45"/>
      <c r="Q48" s="45"/>
      <c r="R48" s="45"/>
    </row>
    <row r="49" spans="1:18" s="40" customFormat="1" ht="21" customHeight="1">
      <c r="A49" s="12"/>
      <c r="B49" s="24" t="s">
        <v>136</v>
      </c>
      <c r="C49" s="24" t="s">
        <v>150</v>
      </c>
      <c r="D49" s="24" t="s">
        <v>134</v>
      </c>
      <c r="E49" s="24">
        <v>1</v>
      </c>
      <c r="F49" s="26">
        <v>3107</v>
      </c>
      <c r="G49" s="105">
        <f t="shared" si="0"/>
        <v>3107</v>
      </c>
      <c r="H49" s="26"/>
      <c r="I49" s="26"/>
      <c r="J49" s="102"/>
      <c r="K49" s="102"/>
      <c r="L49" s="106">
        <f t="shared" si="1"/>
        <v>3107</v>
      </c>
      <c r="M49" s="100" t="s">
        <v>137</v>
      </c>
      <c r="N49" s="45"/>
      <c r="O49" s="45"/>
      <c r="P49" s="45"/>
      <c r="Q49" s="45"/>
      <c r="R49" s="45"/>
    </row>
    <row r="50" spans="1:18" s="40" customFormat="1" ht="21" customHeight="1">
      <c r="A50" s="12"/>
      <c r="B50" s="24" t="s">
        <v>138</v>
      </c>
      <c r="C50" s="24" t="s">
        <v>151</v>
      </c>
      <c r="D50" s="24" t="s">
        <v>134</v>
      </c>
      <c r="E50" s="24">
        <v>1</v>
      </c>
      <c r="F50" s="26">
        <v>3939</v>
      </c>
      <c r="G50" s="105">
        <f t="shared" si="0"/>
        <v>3939</v>
      </c>
      <c r="H50" s="26"/>
      <c r="I50" s="26"/>
      <c r="J50" s="102"/>
      <c r="K50" s="102"/>
      <c r="L50" s="106">
        <f t="shared" si="1"/>
        <v>3939</v>
      </c>
      <c r="M50" s="100" t="s">
        <v>135</v>
      </c>
      <c r="N50" s="45"/>
      <c r="O50" s="45"/>
      <c r="P50" s="45"/>
      <c r="Q50" s="45"/>
      <c r="R50" s="45"/>
    </row>
    <row r="51" spans="1:18" s="40" customFormat="1" ht="21" customHeight="1">
      <c r="A51" s="12"/>
      <c r="B51" s="24" t="s">
        <v>138</v>
      </c>
      <c r="C51" s="24" t="s">
        <v>152</v>
      </c>
      <c r="D51" s="24" t="s">
        <v>134</v>
      </c>
      <c r="E51" s="24">
        <v>1</v>
      </c>
      <c r="F51" s="26">
        <v>3125</v>
      </c>
      <c r="G51" s="105">
        <f t="shared" si="0"/>
        <v>3125</v>
      </c>
      <c r="H51" s="26"/>
      <c r="I51" s="26"/>
      <c r="J51" s="102"/>
      <c r="K51" s="102"/>
      <c r="L51" s="106">
        <f t="shared" si="1"/>
        <v>3125</v>
      </c>
      <c r="M51" s="100" t="s">
        <v>135</v>
      </c>
      <c r="N51" s="45"/>
      <c r="O51" s="45"/>
      <c r="P51" s="45"/>
      <c r="Q51" s="45"/>
      <c r="R51" s="45"/>
    </row>
    <row r="52" spans="1:18" s="40" customFormat="1" ht="21" customHeight="1">
      <c r="A52" s="12"/>
      <c r="B52" s="24" t="s">
        <v>138</v>
      </c>
      <c r="C52" s="24" t="s">
        <v>153</v>
      </c>
      <c r="D52" s="24" t="s">
        <v>134</v>
      </c>
      <c r="E52" s="24">
        <v>1</v>
      </c>
      <c r="F52" s="26">
        <v>1809</v>
      </c>
      <c r="G52" s="105">
        <f t="shared" si="0"/>
        <v>1809</v>
      </c>
      <c r="H52" s="26"/>
      <c r="I52" s="26"/>
      <c r="J52" s="102"/>
      <c r="K52" s="102"/>
      <c r="L52" s="106">
        <f t="shared" si="1"/>
        <v>1809</v>
      </c>
      <c r="M52" s="100" t="s">
        <v>135</v>
      </c>
      <c r="N52" s="45"/>
      <c r="O52" s="45"/>
      <c r="P52" s="45"/>
      <c r="Q52" s="45"/>
      <c r="R52" s="45"/>
    </row>
    <row r="53" spans="1:18" s="40" customFormat="1" ht="21" customHeight="1">
      <c r="A53" s="12"/>
      <c r="B53" s="24" t="s">
        <v>111</v>
      </c>
      <c r="C53" s="24" t="s">
        <v>112</v>
      </c>
      <c r="D53" s="24" t="s">
        <v>113</v>
      </c>
      <c r="E53" s="24">
        <v>0.012</v>
      </c>
      <c r="F53" s="26"/>
      <c r="G53" s="24"/>
      <c r="H53" s="26">
        <v>122341</v>
      </c>
      <c r="I53" s="108">
        <f>ROUNDDOWN(E53*H53,1)</f>
        <v>1468</v>
      </c>
      <c r="J53" s="102"/>
      <c r="K53" s="102"/>
      <c r="L53" s="106">
        <f>I53</f>
        <v>1468</v>
      </c>
      <c r="M53" s="100" t="s">
        <v>139</v>
      </c>
      <c r="N53" s="45"/>
      <c r="O53" s="45"/>
      <c r="P53" s="45"/>
      <c r="Q53" s="45"/>
      <c r="R53" s="45"/>
    </row>
    <row r="54" spans="1:18" s="40" customFormat="1" ht="21" customHeight="1">
      <c r="A54" s="12"/>
      <c r="B54" s="24" t="s">
        <v>115</v>
      </c>
      <c r="C54" s="24"/>
      <c r="D54" s="24"/>
      <c r="E54" s="24"/>
      <c r="F54" s="26"/>
      <c r="G54" s="105">
        <f>SUM(G46:G53)</f>
        <v>20427</v>
      </c>
      <c r="H54" s="26"/>
      <c r="I54" s="26">
        <f>ROUNDDOWN(SUM(I53),0)</f>
        <v>1468</v>
      </c>
      <c r="J54" s="102"/>
      <c r="K54" s="102"/>
      <c r="L54" s="106">
        <f>I54+G54</f>
        <v>21895</v>
      </c>
      <c r="M54" s="100"/>
      <c r="N54" s="45"/>
      <c r="O54" s="45"/>
      <c r="P54" s="45"/>
      <c r="Q54" s="45"/>
      <c r="R54" s="45"/>
    </row>
    <row r="55" spans="1:18" s="40" customFormat="1" ht="21" customHeight="1">
      <c r="A55" s="12"/>
      <c r="B55" s="111" t="s">
        <v>207</v>
      </c>
      <c r="C55" s="112" t="s">
        <v>154</v>
      </c>
      <c r="D55" s="112"/>
      <c r="E55" s="112"/>
      <c r="F55" s="112"/>
      <c r="G55" s="112"/>
      <c r="H55" s="112"/>
      <c r="I55" s="112"/>
      <c r="J55" s="112"/>
      <c r="K55" s="112"/>
      <c r="L55" s="113"/>
      <c r="M55" s="100"/>
      <c r="N55" s="45"/>
      <c r="O55" s="45"/>
      <c r="P55" s="45"/>
      <c r="Q55" s="45"/>
      <c r="R55" s="45"/>
    </row>
    <row r="56" spans="1:18" s="40" customFormat="1" ht="21" customHeight="1">
      <c r="A56" s="12"/>
      <c r="B56" s="24" t="s">
        <v>133</v>
      </c>
      <c r="C56" s="24" t="s">
        <v>155</v>
      </c>
      <c r="D56" s="24" t="s">
        <v>134</v>
      </c>
      <c r="E56" s="24">
        <v>1</v>
      </c>
      <c r="F56" s="26">
        <v>1317</v>
      </c>
      <c r="G56" s="105">
        <f>E56*F56</f>
        <v>1317</v>
      </c>
      <c r="H56" s="26"/>
      <c r="I56" s="26"/>
      <c r="J56" s="102"/>
      <c r="K56" s="102"/>
      <c r="L56" s="106">
        <f>G56</f>
        <v>1317</v>
      </c>
      <c r="M56" s="100" t="s">
        <v>156</v>
      </c>
      <c r="N56" s="45"/>
      <c r="O56" s="45"/>
      <c r="P56" s="45"/>
      <c r="Q56" s="45"/>
      <c r="R56" s="45"/>
    </row>
    <row r="57" spans="1:18" s="40" customFormat="1" ht="21" customHeight="1">
      <c r="A57" s="12"/>
      <c r="B57" s="24" t="s">
        <v>138</v>
      </c>
      <c r="C57" s="24" t="s">
        <v>157</v>
      </c>
      <c r="D57" s="24" t="s">
        <v>134</v>
      </c>
      <c r="E57" s="24">
        <v>1</v>
      </c>
      <c r="F57" s="26">
        <v>1160</v>
      </c>
      <c r="G57" s="105">
        <f>E57*F57</f>
        <v>1160</v>
      </c>
      <c r="H57" s="26"/>
      <c r="I57" s="26"/>
      <c r="J57" s="102"/>
      <c r="K57" s="102"/>
      <c r="L57" s="106">
        <f>G57</f>
        <v>1160</v>
      </c>
      <c r="M57" s="100" t="s">
        <v>135</v>
      </c>
      <c r="N57" s="45"/>
      <c r="O57" s="45"/>
      <c r="P57" s="45"/>
      <c r="Q57" s="45"/>
      <c r="R57" s="45"/>
    </row>
    <row r="58" spans="1:18" s="40" customFormat="1" ht="21" customHeight="1">
      <c r="A58" s="12"/>
      <c r="B58" s="24" t="s">
        <v>111</v>
      </c>
      <c r="C58" s="24" t="s">
        <v>112</v>
      </c>
      <c r="D58" s="24" t="s">
        <v>113</v>
      </c>
      <c r="E58" s="24">
        <v>0.01</v>
      </c>
      <c r="F58" s="26"/>
      <c r="G58" s="24"/>
      <c r="H58" s="26">
        <v>122341</v>
      </c>
      <c r="I58" s="108">
        <f>ROUNDDOWN(E58*H58,0)</f>
        <v>1223</v>
      </c>
      <c r="J58" s="102"/>
      <c r="K58" s="102"/>
      <c r="L58" s="106"/>
      <c r="M58" s="100" t="s">
        <v>139</v>
      </c>
      <c r="N58" s="45"/>
      <c r="O58" s="45"/>
      <c r="P58" s="45"/>
      <c r="Q58" s="45"/>
      <c r="R58" s="45"/>
    </row>
    <row r="59" spans="1:18" s="40" customFormat="1" ht="21" customHeight="1">
      <c r="A59" s="12"/>
      <c r="B59" s="24" t="s">
        <v>115</v>
      </c>
      <c r="C59" s="24"/>
      <c r="D59" s="24"/>
      <c r="E59" s="24"/>
      <c r="F59" s="26"/>
      <c r="G59" s="105">
        <f>SUM(G56:G58)</f>
        <v>2477</v>
      </c>
      <c r="H59" s="26"/>
      <c r="I59" s="26">
        <f>ROUNDDOWN(SUM(I58),0)</f>
        <v>1223</v>
      </c>
      <c r="J59" s="102"/>
      <c r="K59" s="102"/>
      <c r="L59" s="106">
        <f>I59+G59</f>
        <v>3700</v>
      </c>
      <c r="M59" s="100"/>
      <c r="N59" s="45"/>
      <c r="O59" s="45"/>
      <c r="P59" s="45"/>
      <c r="Q59" s="45"/>
      <c r="R59" s="45"/>
    </row>
    <row r="60" spans="1:18" s="40" customFormat="1" ht="21" customHeight="1">
      <c r="A60" s="12"/>
      <c r="B60" s="24" t="s">
        <v>200</v>
      </c>
      <c r="C60" s="103" t="s">
        <v>158</v>
      </c>
      <c r="D60" s="103"/>
      <c r="E60" s="103"/>
      <c r="F60" s="103"/>
      <c r="G60" s="103"/>
      <c r="H60" s="103"/>
      <c r="I60" s="103"/>
      <c r="J60" s="103"/>
      <c r="K60" s="103"/>
      <c r="L60" s="104"/>
      <c r="M60" s="100"/>
      <c r="N60" s="45"/>
      <c r="O60" s="45"/>
      <c r="P60" s="45"/>
      <c r="Q60" s="45"/>
      <c r="R60" s="45"/>
    </row>
    <row r="61" spans="1:18" s="40" customFormat="1" ht="21" customHeight="1">
      <c r="A61" s="12"/>
      <c r="B61" s="24" t="s">
        <v>159</v>
      </c>
      <c r="C61" s="24" t="s">
        <v>160</v>
      </c>
      <c r="D61" s="24" t="s">
        <v>161</v>
      </c>
      <c r="E61" s="24">
        <v>3</v>
      </c>
      <c r="F61" s="26">
        <v>150000</v>
      </c>
      <c r="G61" s="105">
        <f>E61*F61</f>
        <v>450000</v>
      </c>
      <c r="H61" s="26"/>
      <c r="I61" s="26"/>
      <c r="J61" s="103"/>
      <c r="K61" s="102"/>
      <c r="L61" s="106">
        <f>G61</f>
        <v>450000</v>
      </c>
      <c r="M61" s="100" t="s">
        <v>98</v>
      </c>
      <c r="N61" s="45"/>
      <c r="O61" s="45"/>
      <c r="P61" s="45"/>
      <c r="Q61" s="45"/>
      <c r="R61" s="45"/>
    </row>
    <row r="62" spans="1:18" s="40" customFormat="1" ht="21" customHeight="1">
      <c r="A62" s="12"/>
      <c r="B62" s="24" t="s">
        <v>162</v>
      </c>
      <c r="C62" s="24" t="s">
        <v>160</v>
      </c>
      <c r="D62" s="24" t="s">
        <v>161</v>
      </c>
      <c r="E62" s="24">
        <v>2</v>
      </c>
      <c r="F62" s="26">
        <v>150000</v>
      </c>
      <c r="G62" s="105">
        <f>E62*F62</f>
        <v>300000</v>
      </c>
      <c r="H62" s="26"/>
      <c r="I62" s="26"/>
      <c r="J62" s="103"/>
      <c r="K62" s="102"/>
      <c r="L62" s="106">
        <f>G62</f>
        <v>300000</v>
      </c>
      <c r="M62" s="100" t="s">
        <v>98</v>
      </c>
      <c r="N62" s="45"/>
      <c r="O62" s="45"/>
      <c r="P62" s="45"/>
      <c r="Q62" s="45"/>
      <c r="R62" s="45"/>
    </row>
    <row r="63" spans="1:18" s="40" customFormat="1" ht="21" customHeight="1">
      <c r="A63" s="12"/>
      <c r="B63" s="24" t="s">
        <v>163</v>
      </c>
      <c r="C63" s="24" t="s">
        <v>164</v>
      </c>
      <c r="D63" s="24" t="s">
        <v>161</v>
      </c>
      <c r="E63" s="24">
        <v>2</v>
      </c>
      <c r="F63" s="26">
        <v>10000</v>
      </c>
      <c r="G63" s="105">
        <f>E63*F63</f>
        <v>20000</v>
      </c>
      <c r="H63" s="26"/>
      <c r="I63" s="26"/>
      <c r="J63" s="103"/>
      <c r="K63" s="102"/>
      <c r="L63" s="106">
        <f>G63</f>
        <v>20000</v>
      </c>
      <c r="M63" s="100" t="s">
        <v>98</v>
      </c>
      <c r="N63" s="45"/>
      <c r="O63" s="45"/>
      <c r="P63" s="45"/>
      <c r="Q63" s="45"/>
      <c r="R63" s="45"/>
    </row>
    <row r="64" spans="1:18" s="40" customFormat="1" ht="21" customHeight="1">
      <c r="A64" s="12"/>
      <c r="B64" s="24" t="s">
        <v>115</v>
      </c>
      <c r="C64" s="24"/>
      <c r="D64" s="24"/>
      <c r="E64" s="24"/>
      <c r="F64" s="26"/>
      <c r="G64" s="105">
        <f>SUM(G61:G63)</f>
        <v>770000</v>
      </c>
      <c r="H64" s="26"/>
      <c r="I64" s="26"/>
      <c r="J64" s="103"/>
      <c r="K64" s="102"/>
      <c r="L64" s="106">
        <f>SUM(L61:L63)</f>
        <v>770000</v>
      </c>
      <c r="M64" s="100"/>
      <c r="N64" s="45"/>
      <c r="O64" s="45"/>
      <c r="P64" s="45"/>
      <c r="Q64" s="45"/>
      <c r="R64" s="45"/>
    </row>
    <row r="65" spans="1:18" ht="21" customHeight="1">
      <c r="A65" s="12"/>
      <c r="B65" s="117" t="s">
        <v>235</v>
      </c>
      <c r="C65" s="261" t="s">
        <v>222</v>
      </c>
      <c r="D65" s="261"/>
      <c r="E65" s="261"/>
      <c r="F65" s="261"/>
      <c r="G65" s="261"/>
      <c r="H65" s="261"/>
      <c r="I65" s="261"/>
      <c r="J65" s="261"/>
      <c r="K65" s="261"/>
      <c r="L65" s="261"/>
      <c r="M65" s="121"/>
      <c r="N65" s="18"/>
      <c r="O65" s="18"/>
      <c r="P65" s="18"/>
      <c r="Q65" s="18"/>
      <c r="R65" s="18"/>
    </row>
    <row r="66" spans="1:18" ht="21" customHeight="1">
      <c r="A66" s="12"/>
      <c r="B66" s="117" t="s">
        <v>223</v>
      </c>
      <c r="C66" s="117" t="s">
        <v>224</v>
      </c>
      <c r="D66" s="117" t="s">
        <v>225</v>
      </c>
      <c r="E66" s="117">
        <v>1</v>
      </c>
      <c r="F66" s="114">
        <v>900000</v>
      </c>
      <c r="G66" s="118">
        <f>E66*F66</f>
        <v>900000</v>
      </c>
      <c r="H66" s="114"/>
      <c r="I66" s="114"/>
      <c r="J66" s="115"/>
      <c r="K66" s="115"/>
      <c r="L66" s="115">
        <f>G66</f>
        <v>900000</v>
      </c>
      <c r="M66" s="122" t="s">
        <v>98</v>
      </c>
      <c r="N66" s="18"/>
      <c r="O66" s="18"/>
      <c r="P66" s="18"/>
      <c r="Q66" s="18"/>
      <c r="R66" s="18"/>
    </row>
    <row r="67" spans="1:18" ht="21" customHeight="1">
      <c r="A67" s="12"/>
      <c r="B67" s="117" t="s">
        <v>226</v>
      </c>
      <c r="C67" s="117" t="s">
        <v>227</v>
      </c>
      <c r="D67" s="117" t="s">
        <v>228</v>
      </c>
      <c r="E67" s="119">
        <v>0.36</v>
      </c>
      <c r="F67" s="114"/>
      <c r="G67" s="117"/>
      <c r="H67" s="114">
        <v>122341</v>
      </c>
      <c r="I67" s="120">
        <f>ROUNDDOWN(E67*H67,1)</f>
        <v>44042.7</v>
      </c>
      <c r="J67" s="115"/>
      <c r="K67" s="115"/>
      <c r="L67" s="115">
        <f>ROUNDDOWN(I67,0)</f>
        <v>44042</v>
      </c>
      <c r="M67" s="123" t="s">
        <v>165</v>
      </c>
      <c r="N67" s="18"/>
      <c r="O67" s="18"/>
      <c r="P67" s="18"/>
      <c r="Q67" s="18"/>
      <c r="R67" s="18"/>
    </row>
    <row r="68" spans="1:18" ht="21" customHeight="1">
      <c r="A68" s="12"/>
      <c r="B68" s="117" t="s">
        <v>229</v>
      </c>
      <c r="C68" s="117" t="s">
        <v>230</v>
      </c>
      <c r="D68" s="117" t="s">
        <v>228</v>
      </c>
      <c r="E68" s="119">
        <v>0.06</v>
      </c>
      <c r="F68" s="114"/>
      <c r="G68" s="117"/>
      <c r="H68" s="114">
        <v>97714</v>
      </c>
      <c r="I68" s="120">
        <f>ROUNDDOWN(E68*H68,1)</f>
        <v>5862.8</v>
      </c>
      <c r="J68" s="115"/>
      <c r="K68" s="115"/>
      <c r="L68" s="115">
        <f>ROUNDDOWN(I68,0)</f>
        <v>5862</v>
      </c>
      <c r="M68" s="123" t="s">
        <v>165</v>
      </c>
      <c r="N68" s="18"/>
      <c r="O68" s="18"/>
      <c r="P68" s="18"/>
      <c r="Q68" s="18"/>
      <c r="R68" s="18"/>
    </row>
    <row r="69" spans="1:18" ht="21" customHeight="1">
      <c r="A69" s="12"/>
      <c r="B69" s="117" t="s">
        <v>231</v>
      </c>
      <c r="C69" s="117"/>
      <c r="D69" s="117"/>
      <c r="E69" s="117"/>
      <c r="F69" s="114"/>
      <c r="G69" s="118">
        <f>SUM(G66:G68)</f>
        <v>900000</v>
      </c>
      <c r="H69" s="114"/>
      <c r="I69" s="114">
        <f>ROUNDDOWN(SUM(I67:I68),0)</f>
        <v>49905</v>
      </c>
      <c r="J69" s="115"/>
      <c r="K69" s="115"/>
      <c r="L69" s="115">
        <f>SUM(L67:L68)</f>
        <v>49904</v>
      </c>
      <c r="M69" s="123" t="s">
        <v>165</v>
      </c>
      <c r="N69" s="18"/>
      <c r="O69" s="18"/>
      <c r="P69" s="18"/>
      <c r="Q69" s="18"/>
      <c r="R69" s="18"/>
    </row>
    <row r="70" spans="1:18" ht="21" customHeight="1">
      <c r="A70" s="12"/>
      <c r="B70" s="24" t="s">
        <v>236</v>
      </c>
      <c r="C70" s="24" t="s">
        <v>232</v>
      </c>
      <c r="D70" s="24"/>
      <c r="E70" s="24"/>
      <c r="F70" s="124"/>
      <c r="G70" s="105"/>
      <c r="H70" s="124"/>
      <c r="I70" s="124"/>
      <c r="J70" s="102"/>
      <c r="K70" s="102"/>
      <c r="L70" s="124"/>
      <c r="M70" s="125"/>
      <c r="N70" s="18"/>
      <c r="O70" s="18"/>
      <c r="P70" s="18"/>
      <c r="Q70" s="18"/>
      <c r="R70" s="18"/>
    </row>
    <row r="71" spans="1:18" ht="21" customHeight="1">
      <c r="A71" s="12"/>
      <c r="B71" s="24" t="s">
        <v>233</v>
      </c>
      <c r="C71" s="24" t="s">
        <v>233</v>
      </c>
      <c r="D71" s="24" t="s">
        <v>113</v>
      </c>
      <c r="E71" s="24">
        <v>0.2</v>
      </c>
      <c r="F71" s="124"/>
      <c r="G71" s="105"/>
      <c r="H71" s="124">
        <v>60547</v>
      </c>
      <c r="I71" s="124">
        <f>E71*H71</f>
        <v>12109.400000000001</v>
      </c>
      <c r="J71" s="102"/>
      <c r="K71" s="102"/>
      <c r="L71" s="124">
        <f>I71</f>
        <v>12109.400000000001</v>
      </c>
      <c r="M71" s="123" t="s">
        <v>234</v>
      </c>
      <c r="N71" s="18"/>
      <c r="O71" s="18"/>
      <c r="P71" s="18"/>
      <c r="Q71" s="18"/>
      <c r="R71" s="18"/>
    </row>
    <row r="72" spans="1:18" ht="21" customHeight="1">
      <c r="A72" s="12"/>
      <c r="B72" s="24" t="s">
        <v>115</v>
      </c>
      <c r="C72" s="24"/>
      <c r="D72" s="24"/>
      <c r="E72" s="24"/>
      <c r="F72" s="124"/>
      <c r="G72" s="105">
        <f>SUM(G70:G71)</f>
        <v>0</v>
      </c>
      <c r="H72" s="124"/>
      <c r="I72" s="124">
        <f>SUM(I71)</f>
        <v>12109.400000000001</v>
      </c>
      <c r="J72" s="102"/>
      <c r="K72" s="102"/>
      <c r="L72" s="124">
        <f>SUM(L71)</f>
        <v>12109.400000000001</v>
      </c>
      <c r="M72" s="123"/>
      <c r="N72" s="18"/>
      <c r="O72" s="18"/>
      <c r="P72" s="18"/>
      <c r="Q72" s="18"/>
      <c r="R72" s="18"/>
    </row>
    <row r="73" spans="1:18" ht="21" customHeight="1">
      <c r="A73" s="12"/>
      <c r="B73" s="24" t="s">
        <v>208</v>
      </c>
      <c r="C73" s="251" t="s">
        <v>169</v>
      </c>
      <c r="D73" s="251"/>
      <c r="E73" s="251"/>
      <c r="F73" s="251"/>
      <c r="G73" s="251"/>
      <c r="H73" s="251"/>
      <c r="I73" s="251"/>
      <c r="J73" s="251"/>
      <c r="K73" s="251"/>
      <c r="L73" s="252"/>
      <c r="M73" s="100"/>
      <c r="N73" s="18"/>
      <c r="O73" s="18"/>
      <c r="P73" s="18"/>
      <c r="Q73" s="18"/>
      <c r="R73" s="18"/>
    </row>
    <row r="74" spans="1:18" ht="21" customHeight="1">
      <c r="A74" s="12"/>
      <c r="B74" s="24" t="s">
        <v>170</v>
      </c>
      <c r="C74" s="24" t="s">
        <v>171</v>
      </c>
      <c r="D74" s="24" t="s">
        <v>92</v>
      </c>
      <c r="E74" s="33">
        <v>1</v>
      </c>
      <c r="F74" s="26">
        <v>3500000</v>
      </c>
      <c r="G74" s="105">
        <f>E74*F74</f>
        <v>3500000</v>
      </c>
      <c r="H74" s="26"/>
      <c r="I74" s="26"/>
      <c r="J74" s="102"/>
      <c r="K74" s="102"/>
      <c r="L74" s="106">
        <f>G74</f>
        <v>3500000</v>
      </c>
      <c r="M74" s="100" t="s">
        <v>98</v>
      </c>
      <c r="N74" s="18"/>
      <c r="O74" s="18"/>
      <c r="P74" s="18"/>
      <c r="Q74" s="18"/>
      <c r="R74" s="18"/>
    </row>
    <row r="75" spans="1:18" ht="21" customHeight="1">
      <c r="A75" s="12"/>
      <c r="B75" s="24" t="s">
        <v>166</v>
      </c>
      <c r="C75" s="24" t="s">
        <v>209</v>
      </c>
      <c r="D75" s="24" t="s">
        <v>167</v>
      </c>
      <c r="E75" s="33">
        <v>1</v>
      </c>
      <c r="F75" s="26"/>
      <c r="G75" s="105"/>
      <c r="H75" s="26">
        <v>149865</v>
      </c>
      <c r="I75" s="26">
        <f>E75*H75</f>
        <v>149865</v>
      </c>
      <c r="J75" s="102"/>
      <c r="K75" s="102"/>
      <c r="L75" s="106">
        <f>I75</f>
        <v>149865</v>
      </c>
      <c r="M75" s="100" t="s">
        <v>172</v>
      </c>
      <c r="N75" s="18"/>
      <c r="O75" s="18"/>
      <c r="P75" s="18"/>
      <c r="Q75" s="18"/>
      <c r="R75" s="18"/>
    </row>
    <row r="76" spans="1:18" ht="21" customHeight="1">
      <c r="A76" s="12"/>
      <c r="B76" s="24" t="s">
        <v>168</v>
      </c>
      <c r="C76" s="24"/>
      <c r="D76" s="24"/>
      <c r="E76" s="33"/>
      <c r="F76" s="26"/>
      <c r="G76" s="105"/>
      <c r="H76" s="26"/>
      <c r="I76" s="26"/>
      <c r="J76" s="102"/>
      <c r="K76" s="102"/>
      <c r="L76" s="106">
        <f>SUM(L74:L75)</f>
        <v>3649865</v>
      </c>
      <c r="M76" s="100"/>
      <c r="N76" s="18"/>
      <c r="O76" s="18"/>
      <c r="P76" s="18"/>
      <c r="Q76" s="18"/>
      <c r="R76" s="18"/>
    </row>
    <row r="77" spans="1:18" ht="21" customHeight="1">
      <c r="A77" s="12"/>
      <c r="B77" s="24" t="s">
        <v>210</v>
      </c>
      <c r="C77" s="252" t="s">
        <v>211</v>
      </c>
      <c r="D77" s="260"/>
      <c r="E77" s="260"/>
      <c r="F77" s="260"/>
      <c r="G77" s="260"/>
      <c r="H77" s="260"/>
      <c r="I77" s="260"/>
      <c r="J77" s="260"/>
      <c r="K77" s="260"/>
      <c r="L77" s="260"/>
      <c r="M77" s="100"/>
      <c r="N77" s="18"/>
      <c r="O77" s="18"/>
      <c r="P77" s="18"/>
      <c r="Q77" s="18"/>
      <c r="R77" s="18"/>
    </row>
    <row r="78" spans="1:18" ht="21" customHeight="1">
      <c r="A78" s="12"/>
      <c r="B78" s="24" t="s">
        <v>173</v>
      </c>
      <c r="C78" s="24" t="s">
        <v>174</v>
      </c>
      <c r="D78" s="24" t="s">
        <v>92</v>
      </c>
      <c r="E78" s="33">
        <v>1</v>
      </c>
      <c r="F78" s="26">
        <v>1800000</v>
      </c>
      <c r="G78" s="105">
        <f>E78*F78</f>
        <v>1800000</v>
      </c>
      <c r="H78" s="26"/>
      <c r="I78" s="26"/>
      <c r="J78" s="102"/>
      <c r="K78" s="102"/>
      <c r="L78" s="106">
        <f>G78</f>
        <v>1800000</v>
      </c>
      <c r="M78" s="100" t="s">
        <v>98</v>
      </c>
      <c r="N78" s="18"/>
      <c r="O78" s="18"/>
      <c r="P78" s="18"/>
      <c r="Q78" s="18"/>
      <c r="R78" s="18"/>
    </row>
    <row r="79" spans="1:18" ht="21" customHeight="1">
      <c r="A79" s="12"/>
      <c r="B79" s="24" t="s">
        <v>175</v>
      </c>
      <c r="C79" s="24" t="s">
        <v>176</v>
      </c>
      <c r="D79" s="24" t="s">
        <v>92</v>
      </c>
      <c r="E79" s="33">
        <v>1</v>
      </c>
      <c r="F79" s="26">
        <v>2500000</v>
      </c>
      <c r="G79" s="105">
        <f>E79*F79</f>
        <v>2500000</v>
      </c>
      <c r="H79" s="26"/>
      <c r="I79" s="26"/>
      <c r="J79" s="102"/>
      <c r="K79" s="102"/>
      <c r="L79" s="106">
        <f>G79</f>
        <v>2500000</v>
      </c>
      <c r="M79" s="100" t="s">
        <v>98</v>
      </c>
      <c r="N79" s="18"/>
      <c r="O79" s="18"/>
      <c r="P79" s="18"/>
      <c r="Q79" s="18"/>
      <c r="R79" s="18"/>
    </row>
    <row r="80" spans="1:18" ht="21" customHeight="1">
      <c r="A80" s="12"/>
      <c r="B80" s="24" t="s">
        <v>166</v>
      </c>
      <c r="C80" s="24" t="s">
        <v>209</v>
      </c>
      <c r="D80" s="24" t="s">
        <v>167</v>
      </c>
      <c r="E80" s="33">
        <v>1</v>
      </c>
      <c r="F80" s="24"/>
      <c r="G80" s="24"/>
      <c r="H80" s="26">
        <v>149865</v>
      </c>
      <c r="I80" s="26">
        <f>E80*H80</f>
        <v>149865</v>
      </c>
      <c r="J80" s="102"/>
      <c r="K80" s="102"/>
      <c r="L80" s="106">
        <f>I80</f>
        <v>149865</v>
      </c>
      <c r="M80" s="100" t="s">
        <v>172</v>
      </c>
      <c r="N80" s="18"/>
      <c r="O80" s="18"/>
      <c r="P80" s="18"/>
      <c r="Q80" s="18"/>
      <c r="R80" s="18"/>
    </row>
    <row r="81" spans="1:18" ht="21" customHeight="1">
      <c r="A81" s="12"/>
      <c r="B81" s="24" t="s">
        <v>168</v>
      </c>
      <c r="C81" s="24"/>
      <c r="D81" s="24"/>
      <c r="E81" s="33"/>
      <c r="F81" s="24"/>
      <c r="G81" s="24"/>
      <c r="H81" s="26"/>
      <c r="I81" s="26"/>
      <c r="J81" s="102"/>
      <c r="K81" s="102"/>
      <c r="L81" s="106">
        <f>SUM(L78:L80)</f>
        <v>4449865</v>
      </c>
      <c r="M81" s="100"/>
      <c r="N81" s="18"/>
      <c r="O81" s="18"/>
      <c r="P81" s="18"/>
      <c r="Q81" s="18"/>
      <c r="R81" s="18"/>
    </row>
    <row r="82" spans="1:18" ht="21" customHeight="1">
      <c r="A82" s="12"/>
      <c r="B82" s="132" t="s">
        <v>212</v>
      </c>
      <c r="C82" s="250" t="s">
        <v>247</v>
      </c>
      <c r="D82" s="250"/>
      <c r="E82" s="250"/>
      <c r="F82" s="250"/>
      <c r="G82" s="250"/>
      <c r="H82" s="250"/>
      <c r="I82" s="250"/>
      <c r="J82" s="250"/>
      <c r="K82" s="250"/>
      <c r="L82" s="250"/>
      <c r="M82" s="133"/>
      <c r="N82" s="18"/>
      <c r="O82" s="18"/>
      <c r="P82" s="18"/>
      <c r="Q82" s="18"/>
      <c r="R82" s="18"/>
    </row>
    <row r="83" spans="1:18" ht="21" customHeight="1">
      <c r="A83" s="12"/>
      <c r="B83" s="132" t="s">
        <v>261</v>
      </c>
      <c r="C83" s="134" t="s">
        <v>262</v>
      </c>
      <c r="D83" s="132" t="s">
        <v>260</v>
      </c>
      <c r="E83" s="132">
        <v>1</v>
      </c>
      <c r="F83" s="133">
        <v>2100000</v>
      </c>
      <c r="G83" s="135">
        <f>E83*F83</f>
        <v>2100000</v>
      </c>
      <c r="H83" s="133"/>
      <c r="I83" s="133"/>
      <c r="J83" s="136"/>
      <c r="K83" s="136"/>
      <c r="L83" s="136">
        <f>G83</f>
        <v>2100000</v>
      </c>
      <c r="M83" s="137" t="s">
        <v>249</v>
      </c>
      <c r="N83" s="18"/>
      <c r="O83" s="18"/>
      <c r="P83" s="18"/>
      <c r="Q83" s="18"/>
      <c r="R83" s="18"/>
    </row>
    <row r="84" spans="1:18" ht="21" customHeight="1">
      <c r="A84" s="12"/>
      <c r="B84" s="132" t="s">
        <v>250</v>
      </c>
      <c r="C84" s="132" t="s">
        <v>251</v>
      </c>
      <c r="D84" s="132" t="s">
        <v>252</v>
      </c>
      <c r="E84" s="132">
        <v>1.5</v>
      </c>
      <c r="F84" s="133"/>
      <c r="G84" s="132"/>
      <c r="H84" s="133">
        <v>104351</v>
      </c>
      <c r="I84" s="138">
        <f>ROUNDDOWN(E84*H84,0)</f>
        <v>156526</v>
      </c>
      <c r="J84" s="136"/>
      <c r="K84" s="136"/>
      <c r="L84" s="136">
        <f>I84</f>
        <v>156526</v>
      </c>
      <c r="M84" s="133" t="s">
        <v>253</v>
      </c>
      <c r="N84" s="18"/>
      <c r="O84" s="18"/>
      <c r="P84" s="18"/>
      <c r="Q84" s="18"/>
      <c r="R84" s="18"/>
    </row>
    <row r="85" spans="1:18" ht="21" customHeight="1">
      <c r="A85" s="12"/>
      <c r="B85" s="132" t="s">
        <v>254</v>
      </c>
      <c r="C85" s="132"/>
      <c r="D85" s="132"/>
      <c r="E85" s="132"/>
      <c r="F85" s="133"/>
      <c r="G85" s="135">
        <f>SUM(G83:G84)</f>
        <v>2100000</v>
      </c>
      <c r="H85" s="133"/>
      <c r="I85" s="133">
        <f>ROUNDDOWN(SUM(I84),0)</f>
        <v>156526</v>
      </c>
      <c r="J85" s="136"/>
      <c r="K85" s="136"/>
      <c r="L85" s="136">
        <f>I85+G85</f>
        <v>2256526</v>
      </c>
      <c r="M85" s="133" t="s">
        <v>253</v>
      </c>
      <c r="N85" s="18"/>
      <c r="O85" s="18"/>
      <c r="P85" s="18"/>
      <c r="Q85" s="18"/>
      <c r="R85" s="18"/>
    </row>
    <row r="86" spans="1:18" ht="21" customHeight="1">
      <c r="A86" s="12"/>
      <c r="B86" s="132" t="s">
        <v>213</v>
      </c>
      <c r="C86" s="253" t="s">
        <v>255</v>
      </c>
      <c r="D86" s="254"/>
      <c r="E86" s="254"/>
      <c r="F86" s="254"/>
      <c r="G86" s="254"/>
      <c r="H86" s="254"/>
      <c r="I86" s="254"/>
      <c r="J86" s="254"/>
      <c r="K86" s="254"/>
      <c r="L86" s="254"/>
      <c r="M86" s="254"/>
      <c r="N86" s="18"/>
      <c r="O86" s="18"/>
      <c r="P86" s="18"/>
      <c r="Q86" s="18"/>
      <c r="R86" s="18"/>
    </row>
    <row r="87" spans="1:18" ht="21" customHeight="1">
      <c r="A87" s="12"/>
      <c r="B87" s="132" t="s">
        <v>256</v>
      </c>
      <c r="C87" s="132" t="s">
        <v>255</v>
      </c>
      <c r="D87" s="132" t="s">
        <v>248</v>
      </c>
      <c r="E87" s="132">
        <v>1</v>
      </c>
      <c r="F87" s="133">
        <v>600000</v>
      </c>
      <c r="G87" s="135">
        <f>E87*F87</f>
        <v>600000</v>
      </c>
      <c r="H87" s="133"/>
      <c r="I87" s="133"/>
      <c r="J87" s="136"/>
      <c r="K87" s="136"/>
      <c r="L87" s="136">
        <f>G87</f>
        <v>600000</v>
      </c>
      <c r="M87" s="133" t="s">
        <v>249</v>
      </c>
      <c r="N87" s="18"/>
      <c r="O87" s="18"/>
      <c r="P87" s="18"/>
      <c r="Q87" s="18"/>
      <c r="R87" s="18"/>
    </row>
    <row r="88" spans="1:18" ht="21" customHeight="1">
      <c r="A88" s="12"/>
      <c r="B88" s="132" t="s">
        <v>257</v>
      </c>
      <c r="C88" s="132" t="s">
        <v>258</v>
      </c>
      <c r="D88" s="132" t="s">
        <v>167</v>
      </c>
      <c r="E88" s="132">
        <f>0.13*5</f>
        <v>0.65</v>
      </c>
      <c r="F88" s="133"/>
      <c r="G88" s="132"/>
      <c r="H88" s="133">
        <v>180878</v>
      </c>
      <c r="I88" s="133">
        <f>E88*H88</f>
        <v>117570.7</v>
      </c>
      <c r="J88" s="136"/>
      <c r="K88" s="136"/>
      <c r="L88" s="136">
        <f>I88</f>
        <v>117570.7</v>
      </c>
      <c r="M88" s="133" t="s">
        <v>259</v>
      </c>
      <c r="N88" s="18"/>
      <c r="O88" s="18"/>
      <c r="P88" s="18"/>
      <c r="Q88" s="18"/>
      <c r="R88" s="18"/>
    </row>
    <row r="89" spans="1:18" ht="21" customHeight="1">
      <c r="A89" s="12"/>
      <c r="B89" s="132" t="s">
        <v>168</v>
      </c>
      <c r="C89" s="132"/>
      <c r="D89" s="132"/>
      <c r="E89" s="132"/>
      <c r="F89" s="133"/>
      <c r="G89" s="135">
        <f>SUM(G86:G88)</f>
        <v>600000</v>
      </c>
      <c r="H89" s="133"/>
      <c r="I89" s="133">
        <f>SUM(I88)</f>
        <v>117570.7</v>
      </c>
      <c r="J89" s="136"/>
      <c r="K89" s="136"/>
      <c r="L89" s="136">
        <f>SUM(L86:L88)</f>
        <v>717570.7</v>
      </c>
      <c r="M89" s="133" t="s">
        <v>259</v>
      </c>
      <c r="N89" s="18"/>
      <c r="O89" s="18"/>
      <c r="P89" s="18"/>
      <c r="Q89" s="18"/>
      <c r="R89" s="18"/>
    </row>
    <row r="90" spans="2:18" ht="15.75" customHeight="1">
      <c r="B90" s="77"/>
      <c r="C90" s="77"/>
      <c r="D90" s="77"/>
      <c r="E90" s="77"/>
      <c r="F90" s="78"/>
      <c r="G90" s="77"/>
      <c r="H90" s="78"/>
      <c r="I90" s="78"/>
      <c r="J90" s="79"/>
      <c r="K90" s="79"/>
      <c r="L90" s="79"/>
      <c r="N90" s="18"/>
      <c r="O90" s="18"/>
      <c r="P90" s="18"/>
      <c r="Q90" s="18"/>
      <c r="R90" s="18"/>
    </row>
    <row r="91" spans="2:18" ht="15.75" customHeight="1">
      <c r="B91" s="77"/>
      <c r="C91" s="77"/>
      <c r="D91" s="77"/>
      <c r="E91" s="77"/>
      <c r="F91" s="78"/>
      <c r="G91" s="77"/>
      <c r="H91" s="78"/>
      <c r="I91" s="78"/>
      <c r="J91" s="79"/>
      <c r="K91" s="79"/>
      <c r="L91" s="79"/>
      <c r="N91" s="18"/>
      <c r="O91" s="18"/>
      <c r="P91" s="18"/>
      <c r="Q91" s="18"/>
      <c r="R91" s="18"/>
    </row>
    <row r="92" spans="2:18" ht="15.75" customHeight="1">
      <c r="B92" s="77"/>
      <c r="C92" s="77"/>
      <c r="D92" s="77"/>
      <c r="E92" s="77"/>
      <c r="F92" s="78"/>
      <c r="G92" s="77"/>
      <c r="H92" s="78"/>
      <c r="I92" s="78"/>
      <c r="J92" s="79"/>
      <c r="K92" s="79"/>
      <c r="L92" s="79"/>
      <c r="N92" s="18"/>
      <c r="O92" s="18"/>
      <c r="P92" s="18"/>
      <c r="Q92" s="18"/>
      <c r="R92" s="18"/>
    </row>
    <row r="93" spans="2:18" ht="15.75" customHeight="1">
      <c r="B93" s="77"/>
      <c r="C93" s="77"/>
      <c r="D93" s="77"/>
      <c r="E93" s="77"/>
      <c r="F93" s="78"/>
      <c r="G93" s="77"/>
      <c r="H93" s="78"/>
      <c r="I93" s="78"/>
      <c r="J93" s="79"/>
      <c r="K93" s="79"/>
      <c r="L93" s="79"/>
      <c r="N93" s="18"/>
      <c r="O93" s="18"/>
      <c r="P93" s="18"/>
      <c r="Q93" s="18"/>
      <c r="R93" s="18"/>
    </row>
    <row r="94" spans="2:18" ht="15.75" customHeight="1">
      <c r="B94" s="77"/>
      <c r="C94" s="77"/>
      <c r="D94" s="77"/>
      <c r="E94" s="77"/>
      <c r="F94" s="78"/>
      <c r="G94" s="77"/>
      <c r="H94" s="78"/>
      <c r="I94" s="78"/>
      <c r="J94" s="79"/>
      <c r="K94" s="79"/>
      <c r="L94" s="79"/>
      <c r="N94" s="18"/>
      <c r="O94" s="18"/>
      <c r="P94" s="18"/>
      <c r="Q94" s="18"/>
      <c r="R94" s="18"/>
    </row>
    <row r="95" spans="2:18" ht="15.75" customHeight="1">
      <c r="B95" s="77"/>
      <c r="C95" s="77"/>
      <c r="D95" s="77"/>
      <c r="E95" s="77"/>
      <c r="F95" s="78"/>
      <c r="G95" s="77"/>
      <c r="H95" s="78"/>
      <c r="I95" s="78"/>
      <c r="J95" s="79"/>
      <c r="K95" s="79"/>
      <c r="L95" s="79"/>
      <c r="N95" s="18"/>
      <c r="O95" s="18"/>
      <c r="P95" s="18"/>
      <c r="Q95" s="18"/>
      <c r="R95" s="18"/>
    </row>
    <row r="96" spans="2:18" ht="15.75" customHeight="1">
      <c r="B96" s="77"/>
      <c r="C96" s="77"/>
      <c r="D96" s="77"/>
      <c r="E96" s="77"/>
      <c r="F96" s="78"/>
      <c r="G96" s="77"/>
      <c r="H96" s="78"/>
      <c r="I96" s="78"/>
      <c r="J96" s="79"/>
      <c r="K96" s="79"/>
      <c r="L96" s="79"/>
      <c r="N96" s="18"/>
      <c r="O96" s="18"/>
      <c r="P96" s="18"/>
      <c r="Q96" s="18"/>
      <c r="R96" s="18"/>
    </row>
    <row r="97" spans="2:18" ht="15.75" customHeight="1">
      <c r="B97" s="77"/>
      <c r="C97" s="77"/>
      <c r="D97" s="77"/>
      <c r="E97" s="77"/>
      <c r="F97" s="78"/>
      <c r="G97" s="77"/>
      <c r="H97" s="78"/>
      <c r="I97" s="78"/>
      <c r="J97" s="79"/>
      <c r="K97" s="79"/>
      <c r="L97" s="79"/>
      <c r="N97" s="18"/>
      <c r="O97" s="18"/>
      <c r="P97" s="18"/>
      <c r="Q97" s="18"/>
      <c r="R97" s="18"/>
    </row>
    <row r="98" spans="2:18" ht="15.75" customHeight="1">
      <c r="B98" s="77"/>
      <c r="C98" s="77"/>
      <c r="D98" s="77"/>
      <c r="E98" s="77"/>
      <c r="F98" s="78"/>
      <c r="G98" s="77"/>
      <c r="H98" s="78"/>
      <c r="I98" s="78"/>
      <c r="J98" s="79"/>
      <c r="K98" s="79"/>
      <c r="L98" s="79"/>
      <c r="N98" s="18"/>
      <c r="O98" s="18"/>
      <c r="P98" s="18"/>
      <c r="Q98" s="18"/>
      <c r="R98" s="18"/>
    </row>
    <row r="99" spans="2:18" ht="15.75" customHeight="1">
      <c r="B99" s="77"/>
      <c r="C99" s="77"/>
      <c r="D99" s="77"/>
      <c r="E99" s="77"/>
      <c r="F99" s="78"/>
      <c r="G99" s="77"/>
      <c r="H99" s="78"/>
      <c r="I99" s="78"/>
      <c r="J99" s="79"/>
      <c r="K99" s="79"/>
      <c r="L99" s="79"/>
      <c r="N99" s="18"/>
      <c r="O99" s="18"/>
      <c r="P99" s="18"/>
      <c r="Q99" s="18"/>
      <c r="R99" s="18"/>
    </row>
    <row r="100" spans="2:18" ht="15.75" customHeight="1">
      <c r="B100" s="77"/>
      <c r="C100" s="77"/>
      <c r="D100" s="77"/>
      <c r="E100" s="77"/>
      <c r="F100" s="78"/>
      <c r="G100" s="77"/>
      <c r="H100" s="78"/>
      <c r="I100" s="78"/>
      <c r="J100" s="79"/>
      <c r="K100" s="79"/>
      <c r="L100" s="79"/>
      <c r="N100" s="18"/>
      <c r="O100" s="18"/>
      <c r="P100" s="18"/>
      <c r="Q100" s="18"/>
      <c r="R100" s="18"/>
    </row>
    <row r="101" spans="2:18" ht="15.75" customHeight="1">
      <c r="B101" s="77"/>
      <c r="C101" s="77"/>
      <c r="D101" s="77"/>
      <c r="E101" s="77"/>
      <c r="F101" s="78"/>
      <c r="G101" s="77"/>
      <c r="H101" s="78"/>
      <c r="I101" s="78"/>
      <c r="J101" s="79"/>
      <c r="K101" s="79"/>
      <c r="L101" s="79"/>
      <c r="N101" s="18"/>
      <c r="O101" s="18"/>
      <c r="P101" s="18"/>
      <c r="Q101" s="18"/>
      <c r="R101" s="18"/>
    </row>
    <row r="102" spans="2:18" ht="15.75" customHeight="1">
      <c r="B102" s="77"/>
      <c r="C102" s="77"/>
      <c r="D102" s="77"/>
      <c r="E102" s="77"/>
      <c r="F102" s="78"/>
      <c r="G102" s="77"/>
      <c r="H102" s="78"/>
      <c r="I102" s="78"/>
      <c r="J102" s="79"/>
      <c r="K102" s="79"/>
      <c r="L102" s="79"/>
      <c r="N102" s="18"/>
      <c r="O102" s="18"/>
      <c r="P102" s="18"/>
      <c r="Q102" s="18"/>
      <c r="R102" s="18"/>
    </row>
    <row r="103" spans="2:18" ht="15.75" customHeight="1">
      <c r="B103" s="77"/>
      <c r="C103" s="77"/>
      <c r="D103" s="77"/>
      <c r="E103" s="77"/>
      <c r="F103" s="78"/>
      <c r="G103" s="77"/>
      <c r="H103" s="78"/>
      <c r="I103" s="78"/>
      <c r="J103" s="79"/>
      <c r="K103" s="79"/>
      <c r="L103" s="79"/>
      <c r="N103" s="18"/>
      <c r="O103" s="18"/>
      <c r="P103" s="18"/>
      <c r="Q103" s="18"/>
      <c r="R103" s="18"/>
    </row>
    <row r="104" spans="2:18" ht="15.75" customHeight="1">
      <c r="B104" s="77"/>
      <c r="C104" s="77"/>
      <c r="D104" s="77"/>
      <c r="E104" s="77"/>
      <c r="F104" s="78"/>
      <c r="G104" s="77"/>
      <c r="H104" s="78"/>
      <c r="I104" s="78"/>
      <c r="J104" s="79"/>
      <c r="K104" s="79"/>
      <c r="L104" s="79"/>
      <c r="N104" s="18"/>
      <c r="O104" s="18"/>
      <c r="P104" s="18"/>
      <c r="Q104" s="18"/>
      <c r="R104" s="18"/>
    </row>
    <row r="105" spans="2:18" ht="15.75" customHeight="1">
      <c r="B105" s="77"/>
      <c r="C105" s="77"/>
      <c r="D105" s="77"/>
      <c r="E105" s="77"/>
      <c r="F105" s="78"/>
      <c r="G105" s="77"/>
      <c r="H105" s="78"/>
      <c r="I105" s="78"/>
      <c r="J105" s="79"/>
      <c r="K105" s="79"/>
      <c r="L105" s="79"/>
      <c r="N105" s="18"/>
      <c r="O105" s="18"/>
      <c r="P105" s="18"/>
      <c r="Q105" s="18"/>
      <c r="R105" s="18"/>
    </row>
    <row r="106" spans="2:18" ht="15.75" customHeight="1">
      <c r="B106" s="77"/>
      <c r="C106" s="77"/>
      <c r="D106" s="77"/>
      <c r="E106" s="77"/>
      <c r="F106" s="78"/>
      <c r="G106" s="77"/>
      <c r="H106" s="78"/>
      <c r="I106" s="78"/>
      <c r="J106" s="79"/>
      <c r="K106" s="79"/>
      <c r="L106" s="79"/>
      <c r="N106" s="18"/>
      <c r="O106" s="18"/>
      <c r="P106" s="18"/>
      <c r="Q106" s="18"/>
      <c r="R106" s="18"/>
    </row>
    <row r="107" spans="2:18" ht="15.75" customHeight="1">
      <c r="B107" s="77"/>
      <c r="C107" s="77"/>
      <c r="D107" s="77"/>
      <c r="E107" s="77"/>
      <c r="F107" s="78"/>
      <c r="G107" s="77"/>
      <c r="H107" s="78"/>
      <c r="I107" s="78"/>
      <c r="J107" s="79"/>
      <c r="K107" s="79"/>
      <c r="L107" s="79"/>
      <c r="N107" s="18"/>
      <c r="O107" s="18"/>
      <c r="P107" s="18"/>
      <c r="Q107" s="18"/>
      <c r="R107" s="18"/>
    </row>
    <row r="108" spans="2:18" ht="15.75" customHeight="1">
      <c r="B108" s="77"/>
      <c r="C108" s="77"/>
      <c r="D108" s="77"/>
      <c r="E108" s="77"/>
      <c r="F108" s="78"/>
      <c r="G108" s="77"/>
      <c r="H108" s="78"/>
      <c r="I108" s="78"/>
      <c r="J108" s="79"/>
      <c r="K108" s="79"/>
      <c r="L108" s="79"/>
      <c r="N108" s="18"/>
      <c r="O108" s="18"/>
      <c r="P108" s="18"/>
      <c r="Q108" s="18"/>
      <c r="R108" s="18"/>
    </row>
    <row r="109" spans="2:18" ht="15.75" customHeight="1">
      <c r="B109" s="77"/>
      <c r="C109" s="77"/>
      <c r="D109" s="77"/>
      <c r="E109" s="77"/>
      <c r="F109" s="78"/>
      <c r="G109" s="77"/>
      <c r="H109" s="78"/>
      <c r="I109" s="78"/>
      <c r="J109" s="79"/>
      <c r="K109" s="79"/>
      <c r="L109" s="79"/>
      <c r="N109" s="18"/>
      <c r="O109" s="18"/>
      <c r="P109" s="18"/>
      <c r="Q109" s="18"/>
      <c r="R109" s="18"/>
    </row>
    <row r="110" spans="2:18" ht="15.75" customHeight="1">
      <c r="B110" s="77"/>
      <c r="C110" s="77"/>
      <c r="D110" s="77"/>
      <c r="E110" s="77"/>
      <c r="F110" s="78"/>
      <c r="G110" s="77"/>
      <c r="H110" s="78"/>
      <c r="I110" s="78"/>
      <c r="J110" s="79"/>
      <c r="K110" s="79"/>
      <c r="L110" s="79"/>
      <c r="N110" s="18"/>
      <c r="O110" s="18"/>
      <c r="P110" s="18"/>
      <c r="Q110" s="18"/>
      <c r="R110" s="18"/>
    </row>
    <row r="111" spans="2:18" ht="15.75" customHeight="1">
      <c r="B111" s="77"/>
      <c r="C111" s="77"/>
      <c r="D111" s="77"/>
      <c r="E111" s="77"/>
      <c r="F111" s="78"/>
      <c r="G111" s="77"/>
      <c r="H111" s="78"/>
      <c r="I111" s="78"/>
      <c r="J111" s="79"/>
      <c r="K111" s="79"/>
      <c r="L111" s="79"/>
      <c r="N111" s="18"/>
      <c r="O111" s="18"/>
      <c r="P111" s="18"/>
      <c r="Q111" s="18"/>
      <c r="R111" s="18"/>
    </row>
    <row r="112" spans="2:18" ht="15.75" customHeight="1">
      <c r="B112" s="77"/>
      <c r="C112" s="77"/>
      <c r="D112" s="77"/>
      <c r="E112" s="77"/>
      <c r="F112" s="78"/>
      <c r="G112" s="77"/>
      <c r="H112" s="78"/>
      <c r="I112" s="78"/>
      <c r="J112" s="79"/>
      <c r="K112" s="79"/>
      <c r="L112" s="79"/>
      <c r="N112" s="18"/>
      <c r="O112" s="18"/>
      <c r="P112" s="18"/>
      <c r="Q112" s="18"/>
      <c r="R112" s="18"/>
    </row>
    <row r="113" spans="2:18" ht="15.75" customHeight="1">
      <c r="B113" s="77"/>
      <c r="C113" s="77"/>
      <c r="D113" s="77"/>
      <c r="E113" s="77"/>
      <c r="F113" s="78"/>
      <c r="G113" s="77"/>
      <c r="H113" s="78"/>
      <c r="I113" s="78"/>
      <c r="J113" s="79"/>
      <c r="K113" s="79"/>
      <c r="L113" s="79"/>
      <c r="N113" s="18"/>
      <c r="O113" s="18"/>
      <c r="P113" s="18"/>
      <c r="Q113" s="18"/>
      <c r="R113" s="18"/>
    </row>
    <row r="114" spans="2:18" ht="15.75" customHeight="1">
      <c r="B114" s="77"/>
      <c r="C114" s="77"/>
      <c r="D114" s="77"/>
      <c r="E114" s="77"/>
      <c r="F114" s="78"/>
      <c r="G114" s="77"/>
      <c r="H114" s="78"/>
      <c r="I114" s="78"/>
      <c r="J114" s="79"/>
      <c r="K114" s="79"/>
      <c r="L114" s="79"/>
      <c r="N114" s="18"/>
      <c r="O114" s="18"/>
      <c r="P114" s="18"/>
      <c r="Q114" s="18"/>
      <c r="R114" s="18"/>
    </row>
    <row r="115" spans="2:18" ht="15.75" customHeight="1">
      <c r="B115" s="77"/>
      <c r="C115" s="77"/>
      <c r="D115" s="77"/>
      <c r="E115" s="77"/>
      <c r="F115" s="78"/>
      <c r="G115" s="77"/>
      <c r="H115" s="78"/>
      <c r="I115" s="78"/>
      <c r="J115" s="79"/>
      <c r="K115" s="79"/>
      <c r="L115" s="79"/>
      <c r="N115" s="18"/>
      <c r="O115" s="18"/>
      <c r="P115" s="18"/>
      <c r="Q115" s="18"/>
      <c r="R115" s="18"/>
    </row>
    <row r="116" spans="2:18" ht="15.75" customHeight="1">
      <c r="B116" s="77"/>
      <c r="C116" s="77"/>
      <c r="D116" s="77"/>
      <c r="E116" s="77"/>
      <c r="F116" s="78"/>
      <c r="G116" s="77"/>
      <c r="H116" s="78"/>
      <c r="I116" s="78"/>
      <c r="J116" s="79"/>
      <c r="K116" s="79"/>
      <c r="L116" s="79"/>
      <c r="N116" s="18"/>
      <c r="O116" s="18"/>
      <c r="P116" s="18"/>
      <c r="Q116" s="18"/>
      <c r="R116" s="18"/>
    </row>
    <row r="117" spans="2:18" ht="15.75" customHeight="1">
      <c r="B117" s="77"/>
      <c r="C117" s="77"/>
      <c r="D117" s="77"/>
      <c r="E117" s="77"/>
      <c r="F117" s="78"/>
      <c r="G117" s="77"/>
      <c r="H117" s="78"/>
      <c r="I117" s="78"/>
      <c r="J117" s="79"/>
      <c r="K117" s="79"/>
      <c r="L117" s="79"/>
      <c r="N117" s="18"/>
      <c r="O117" s="18"/>
      <c r="P117" s="18"/>
      <c r="Q117" s="18"/>
      <c r="R117" s="18"/>
    </row>
    <row r="118" spans="2:18" ht="15.75" customHeight="1">
      <c r="B118" s="77"/>
      <c r="C118" s="77"/>
      <c r="D118" s="77"/>
      <c r="E118" s="77"/>
      <c r="F118" s="78"/>
      <c r="G118" s="77"/>
      <c r="H118" s="78"/>
      <c r="I118" s="78"/>
      <c r="J118" s="79"/>
      <c r="K118" s="79"/>
      <c r="L118" s="79"/>
      <c r="N118" s="18"/>
      <c r="O118" s="18"/>
      <c r="P118" s="18"/>
      <c r="Q118" s="18"/>
      <c r="R118" s="18"/>
    </row>
    <row r="119" spans="2:18" ht="15.75" customHeight="1">
      <c r="B119" s="77"/>
      <c r="C119" s="77"/>
      <c r="D119" s="77"/>
      <c r="E119" s="77"/>
      <c r="F119" s="78"/>
      <c r="G119" s="77"/>
      <c r="H119" s="78"/>
      <c r="I119" s="78"/>
      <c r="J119" s="79"/>
      <c r="K119" s="79"/>
      <c r="L119" s="79"/>
      <c r="N119" s="18"/>
      <c r="O119" s="18"/>
      <c r="P119" s="18"/>
      <c r="Q119" s="18"/>
      <c r="R119" s="18"/>
    </row>
    <row r="120" spans="2:18" ht="15.75" customHeight="1">
      <c r="B120" s="77"/>
      <c r="C120" s="77"/>
      <c r="D120" s="77"/>
      <c r="E120" s="77"/>
      <c r="F120" s="78"/>
      <c r="G120" s="77"/>
      <c r="H120" s="78"/>
      <c r="I120" s="78"/>
      <c r="J120" s="79"/>
      <c r="K120" s="79"/>
      <c r="L120" s="79"/>
      <c r="N120" s="18"/>
      <c r="O120" s="18"/>
      <c r="P120" s="18"/>
      <c r="Q120" s="18"/>
      <c r="R120" s="18"/>
    </row>
    <row r="121" spans="2:18" ht="15.75" customHeight="1">
      <c r="B121" s="77"/>
      <c r="C121" s="77"/>
      <c r="D121" s="77"/>
      <c r="E121" s="77"/>
      <c r="F121" s="78"/>
      <c r="G121" s="77"/>
      <c r="H121" s="78"/>
      <c r="I121" s="78"/>
      <c r="J121" s="79"/>
      <c r="K121" s="79"/>
      <c r="L121" s="79"/>
      <c r="N121" s="18"/>
      <c r="O121" s="18"/>
      <c r="P121" s="18"/>
      <c r="Q121" s="18"/>
      <c r="R121" s="18"/>
    </row>
    <row r="122" spans="2:18" ht="15.75" customHeight="1">
      <c r="B122" s="77"/>
      <c r="C122" s="77"/>
      <c r="D122" s="77"/>
      <c r="E122" s="77"/>
      <c r="F122" s="78"/>
      <c r="G122" s="77"/>
      <c r="H122" s="78"/>
      <c r="I122" s="78"/>
      <c r="J122" s="79"/>
      <c r="K122" s="79"/>
      <c r="L122" s="79"/>
      <c r="N122" s="18"/>
      <c r="O122" s="18"/>
      <c r="P122" s="18"/>
      <c r="Q122" s="18"/>
      <c r="R122" s="18"/>
    </row>
    <row r="123" spans="2:18" ht="15.75" customHeight="1">
      <c r="B123" s="77"/>
      <c r="C123" s="77"/>
      <c r="D123" s="77"/>
      <c r="E123" s="77"/>
      <c r="F123" s="78"/>
      <c r="G123" s="77"/>
      <c r="H123" s="78"/>
      <c r="I123" s="78"/>
      <c r="J123" s="79"/>
      <c r="K123" s="79"/>
      <c r="L123" s="79"/>
      <c r="N123" s="18"/>
      <c r="O123" s="18"/>
      <c r="P123" s="18"/>
      <c r="Q123" s="18"/>
      <c r="R123" s="18"/>
    </row>
    <row r="124" spans="2:18" ht="15.75" customHeight="1">
      <c r="B124" s="77"/>
      <c r="C124" s="77"/>
      <c r="D124" s="77"/>
      <c r="E124" s="77"/>
      <c r="F124" s="78"/>
      <c r="G124" s="77"/>
      <c r="H124" s="78"/>
      <c r="I124" s="78"/>
      <c r="J124" s="79"/>
      <c r="K124" s="79"/>
      <c r="L124" s="79"/>
      <c r="N124" s="18"/>
      <c r="O124" s="18"/>
      <c r="P124" s="18"/>
      <c r="Q124" s="18"/>
      <c r="R124" s="18"/>
    </row>
    <row r="125" spans="2:18" ht="15.75" customHeight="1">
      <c r="B125" s="77"/>
      <c r="C125" s="77"/>
      <c r="D125" s="77"/>
      <c r="E125" s="77"/>
      <c r="F125" s="78"/>
      <c r="G125" s="77"/>
      <c r="H125" s="78"/>
      <c r="I125" s="78"/>
      <c r="J125" s="79"/>
      <c r="K125" s="79"/>
      <c r="L125" s="79"/>
      <c r="N125" s="18"/>
      <c r="O125" s="18"/>
      <c r="P125" s="18"/>
      <c r="Q125" s="18"/>
      <c r="R125" s="18"/>
    </row>
    <row r="126" spans="2:18" ht="15.75" customHeight="1">
      <c r="B126" s="77"/>
      <c r="C126" s="77"/>
      <c r="D126" s="77"/>
      <c r="E126" s="77"/>
      <c r="F126" s="78"/>
      <c r="G126" s="77"/>
      <c r="H126" s="78"/>
      <c r="I126" s="78"/>
      <c r="J126" s="79"/>
      <c r="K126" s="79"/>
      <c r="L126" s="79"/>
      <c r="N126" s="18"/>
      <c r="O126" s="18"/>
      <c r="P126" s="18"/>
      <c r="Q126" s="18"/>
      <c r="R126" s="18"/>
    </row>
    <row r="127" spans="2:18" ht="15.75" customHeight="1">
      <c r="B127" s="77"/>
      <c r="C127" s="77"/>
      <c r="D127" s="77"/>
      <c r="E127" s="77"/>
      <c r="F127" s="78"/>
      <c r="G127" s="77"/>
      <c r="H127" s="78"/>
      <c r="I127" s="78"/>
      <c r="J127" s="79"/>
      <c r="K127" s="79"/>
      <c r="L127" s="79"/>
      <c r="N127" s="18"/>
      <c r="O127" s="18"/>
      <c r="P127" s="18"/>
      <c r="Q127" s="18"/>
      <c r="R127" s="18"/>
    </row>
    <row r="128" spans="2:18" ht="15.75" customHeight="1">
      <c r="B128" s="77"/>
      <c r="C128" s="77"/>
      <c r="D128" s="77"/>
      <c r="E128" s="77"/>
      <c r="F128" s="78"/>
      <c r="G128" s="77"/>
      <c r="H128" s="78"/>
      <c r="I128" s="78"/>
      <c r="J128" s="79"/>
      <c r="K128" s="79"/>
      <c r="L128" s="79"/>
      <c r="N128" s="18"/>
      <c r="O128" s="18"/>
      <c r="P128" s="18"/>
      <c r="Q128" s="18"/>
      <c r="R128" s="18"/>
    </row>
    <row r="129" spans="2:18" ht="15.75" customHeight="1">
      <c r="B129" s="77"/>
      <c r="C129" s="77"/>
      <c r="D129" s="77"/>
      <c r="E129" s="77"/>
      <c r="F129" s="78"/>
      <c r="G129" s="77"/>
      <c r="H129" s="78"/>
      <c r="I129" s="78"/>
      <c r="J129" s="79"/>
      <c r="K129" s="79"/>
      <c r="L129" s="79"/>
      <c r="N129" s="18"/>
      <c r="O129" s="18"/>
      <c r="P129" s="18"/>
      <c r="Q129" s="18"/>
      <c r="R129" s="18"/>
    </row>
    <row r="130" spans="2:18" ht="15.75" customHeight="1">
      <c r="B130" s="77"/>
      <c r="C130" s="77"/>
      <c r="D130" s="77"/>
      <c r="E130" s="77"/>
      <c r="F130" s="78"/>
      <c r="G130" s="77"/>
      <c r="H130" s="78"/>
      <c r="I130" s="78"/>
      <c r="J130" s="79"/>
      <c r="K130" s="79"/>
      <c r="L130" s="79"/>
      <c r="N130" s="18"/>
      <c r="O130" s="18"/>
      <c r="P130" s="18"/>
      <c r="Q130" s="18"/>
      <c r="R130" s="18"/>
    </row>
    <row r="131" spans="2:18" ht="15.75" customHeight="1">
      <c r="B131" s="77"/>
      <c r="C131" s="77"/>
      <c r="D131" s="77"/>
      <c r="E131" s="77"/>
      <c r="F131" s="78"/>
      <c r="G131" s="77"/>
      <c r="H131" s="78"/>
      <c r="I131" s="78"/>
      <c r="J131" s="79"/>
      <c r="K131" s="79"/>
      <c r="L131" s="79"/>
      <c r="N131" s="18"/>
      <c r="O131" s="18"/>
      <c r="P131" s="18"/>
      <c r="Q131" s="18"/>
      <c r="R131" s="18"/>
    </row>
    <row r="132" spans="2:18" ht="15.75" customHeight="1">
      <c r="B132" s="77"/>
      <c r="C132" s="77"/>
      <c r="D132" s="77"/>
      <c r="E132" s="77"/>
      <c r="F132" s="78"/>
      <c r="G132" s="77"/>
      <c r="H132" s="78"/>
      <c r="I132" s="78"/>
      <c r="J132" s="79"/>
      <c r="K132" s="79"/>
      <c r="L132" s="79"/>
      <c r="N132" s="18"/>
      <c r="O132" s="18"/>
      <c r="P132" s="18"/>
      <c r="Q132" s="18"/>
      <c r="R132" s="18"/>
    </row>
    <row r="133" spans="2:18" ht="15.75" customHeight="1">
      <c r="B133" s="77"/>
      <c r="C133" s="77"/>
      <c r="D133" s="77"/>
      <c r="E133" s="77"/>
      <c r="F133" s="78"/>
      <c r="G133" s="77"/>
      <c r="H133" s="78"/>
      <c r="I133" s="78"/>
      <c r="J133" s="79"/>
      <c r="K133" s="79"/>
      <c r="L133" s="79"/>
      <c r="N133" s="18"/>
      <c r="O133" s="18"/>
      <c r="P133" s="18"/>
      <c r="Q133" s="18"/>
      <c r="R133" s="18"/>
    </row>
    <row r="134" spans="2:18" ht="15.75" customHeight="1">
      <c r="B134" s="77"/>
      <c r="C134" s="77"/>
      <c r="D134" s="77"/>
      <c r="E134" s="77"/>
      <c r="F134" s="78"/>
      <c r="G134" s="77"/>
      <c r="H134" s="78"/>
      <c r="I134" s="78"/>
      <c r="J134" s="79"/>
      <c r="K134" s="79"/>
      <c r="L134" s="79"/>
      <c r="N134" s="18"/>
      <c r="O134" s="18"/>
      <c r="P134" s="18"/>
      <c r="Q134" s="18"/>
      <c r="R134" s="18"/>
    </row>
    <row r="135" spans="2:18" ht="15.75" customHeight="1">
      <c r="B135" s="77"/>
      <c r="C135" s="77"/>
      <c r="D135" s="77"/>
      <c r="E135" s="77"/>
      <c r="F135" s="78"/>
      <c r="G135" s="77"/>
      <c r="H135" s="78"/>
      <c r="I135" s="78"/>
      <c r="J135" s="79"/>
      <c r="K135" s="79"/>
      <c r="L135" s="79"/>
      <c r="N135" s="18"/>
      <c r="O135" s="18"/>
      <c r="P135" s="18"/>
      <c r="Q135" s="18"/>
      <c r="R135" s="18"/>
    </row>
    <row r="136" spans="2:18" ht="15.75" customHeight="1">
      <c r="B136" s="77"/>
      <c r="C136" s="77"/>
      <c r="D136" s="77"/>
      <c r="E136" s="77"/>
      <c r="F136" s="78"/>
      <c r="G136" s="77"/>
      <c r="H136" s="78"/>
      <c r="I136" s="78"/>
      <c r="J136" s="79"/>
      <c r="K136" s="79"/>
      <c r="L136" s="79"/>
      <c r="N136" s="18"/>
      <c r="O136" s="18"/>
      <c r="P136" s="18"/>
      <c r="Q136" s="18"/>
      <c r="R136" s="18"/>
    </row>
    <row r="137" spans="2:18" ht="15.75" customHeight="1">
      <c r="B137" s="77"/>
      <c r="C137" s="77"/>
      <c r="D137" s="77"/>
      <c r="E137" s="77"/>
      <c r="F137" s="78"/>
      <c r="G137" s="77"/>
      <c r="H137" s="78"/>
      <c r="I137" s="78"/>
      <c r="J137" s="79"/>
      <c r="K137" s="79"/>
      <c r="L137" s="79"/>
      <c r="N137" s="18"/>
      <c r="O137" s="18"/>
      <c r="P137" s="18"/>
      <c r="Q137" s="18"/>
      <c r="R137" s="18"/>
    </row>
    <row r="138" spans="2:18" ht="15.75" customHeight="1">
      <c r="B138" s="77"/>
      <c r="C138" s="77"/>
      <c r="D138" s="77"/>
      <c r="E138" s="77"/>
      <c r="F138" s="78"/>
      <c r="G138" s="77"/>
      <c r="H138" s="78"/>
      <c r="I138" s="78"/>
      <c r="J138" s="79"/>
      <c r="K138" s="79"/>
      <c r="L138" s="79"/>
      <c r="N138" s="18"/>
      <c r="O138" s="18"/>
      <c r="P138" s="18"/>
      <c r="Q138" s="18"/>
      <c r="R138" s="18"/>
    </row>
    <row r="139" spans="2:18" ht="15.75" customHeight="1">
      <c r="B139" s="77"/>
      <c r="C139" s="77"/>
      <c r="D139" s="77"/>
      <c r="E139" s="77"/>
      <c r="F139" s="78"/>
      <c r="G139" s="77"/>
      <c r="H139" s="78"/>
      <c r="I139" s="78"/>
      <c r="J139" s="79"/>
      <c r="K139" s="79"/>
      <c r="L139" s="79"/>
      <c r="N139" s="18"/>
      <c r="O139" s="18"/>
      <c r="P139" s="18"/>
      <c r="Q139" s="18"/>
      <c r="R139" s="18"/>
    </row>
    <row r="140" spans="2:18" ht="15.75" customHeight="1">
      <c r="B140" s="77"/>
      <c r="C140" s="77"/>
      <c r="D140" s="77"/>
      <c r="E140" s="77"/>
      <c r="F140" s="78"/>
      <c r="G140" s="77"/>
      <c r="H140" s="78"/>
      <c r="I140" s="78"/>
      <c r="J140" s="79"/>
      <c r="K140" s="79"/>
      <c r="L140" s="79"/>
      <c r="N140" s="18"/>
      <c r="O140" s="18"/>
      <c r="P140" s="18"/>
      <c r="Q140" s="18"/>
      <c r="R140" s="18"/>
    </row>
    <row r="141" spans="2:18" ht="15.75" customHeight="1">
      <c r="B141" s="77"/>
      <c r="C141" s="77"/>
      <c r="D141" s="77"/>
      <c r="E141" s="77"/>
      <c r="F141" s="78"/>
      <c r="G141" s="77"/>
      <c r="H141" s="78"/>
      <c r="I141" s="78"/>
      <c r="J141" s="79"/>
      <c r="K141" s="79"/>
      <c r="L141" s="79"/>
      <c r="N141" s="18"/>
      <c r="O141" s="18"/>
      <c r="P141" s="18"/>
      <c r="Q141" s="18"/>
      <c r="R141" s="18"/>
    </row>
    <row r="142" spans="2:18" ht="15.75" customHeight="1">
      <c r="B142" s="77"/>
      <c r="C142" s="77"/>
      <c r="D142" s="77"/>
      <c r="E142" s="77"/>
      <c r="F142" s="78"/>
      <c r="G142" s="77"/>
      <c r="H142" s="78"/>
      <c r="I142" s="78"/>
      <c r="J142" s="79"/>
      <c r="K142" s="79"/>
      <c r="L142" s="79"/>
      <c r="N142" s="18"/>
      <c r="O142" s="18"/>
      <c r="P142" s="18"/>
      <c r="Q142" s="18"/>
      <c r="R142" s="18"/>
    </row>
    <row r="143" spans="2:18" ht="15.75" customHeight="1">
      <c r="B143" s="77"/>
      <c r="C143" s="77"/>
      <c r="D143" s="77"/>
      <c r="E143" s="77"/>
      <c r="F143" s="78"/>
      <c r="G143" s="77"/>
      <c r="H143" s="78"/>
      <c r="I143" s="78"/>
      <c r="J143" s="79"/>
      <c r="K143" s="79"/>
      <c r="L143" s="79"/>
      <c r="N143" s="18"/>
      <c r="O143" s="18"/>
      <c r="P143" s="18"/>
      <c r="Q143" s="18"/>
      <c r="R143" s="18"/>
    </row>
    <row r="144" spans="2:18" ht="15.75" customHeight="1">
      <c r="B144" s="77"/>
      <c r="C144" s="77"/>
      <c r="D144" s="77"/>
      <c r="E144" s="77"/>
      <c r="F144" s="78"/>
      <c r="G144" s="77"/>
      <c r="H144" s="78"/>
      <c r="I144" s="78"/>
      <c r="J144" s="79"/>
      <c r="K144" s="79"/>
      <c r="L144" s="79"/>
      <c r="N144" s="18"/>
      <c r="O144" s="18"/>
      <c r="P144" s="18"/>
      <c r="Q144" s="18"/>
      <c r="R144" s="18"/>
    </row>
    <row r="145" spans="2:18" ht="15.75" customHeight="1">
      <c r="B145" s="77"/>
      <c r="C145" s="77"/>
      <c r="D145" s="77"/>
      <c r="E145" s="77"/>
      <c r="F145" s="78"/>
      <c r="G145" s="77"/>
      <c r="H145" s="78"/>
      <c r="I145" s="78"/>
      <c r="J145" s="79"/>
      <c r="K145" s="79"/>
      <c r="L145" s="79"/>
      <c r="N145" s="18"/>
      <c r="O145" s="18"/>
      <c r="P145" s="18"/>
      <c r="Q145" s="18"/>
      <c r="R145" s="18"/>
    </row>
    <row r="146" spans="2:18" ht="15.75" customHeight="1">
      <c r="B146" s="77"/>
      <c r="C146" s="77"/>
      <c r="D146" s="77"/>
      <c r="E146" s="77"/>
      <c r="F146" s="78"/>
      <c r="G146" s="77"/>
      <c r="H146" s="78"/>
      <c r="I146" s="78"/>
      <c r="J146" s="79"/>
      <c r="K146" s="79"/>
      <c r="L146" s="79"/>
      <c r="N146" s="18"/>
      <c r="O146" s="18"/>
      <c r="P146" s="18"/>
      <c r="Q146" s="18"/>
      <c r="R146" s="18"/>
    </row>
    <row r="147" spans="2:18" ht="15.75" customHeight="1">
      <c r="B147" s="77"/>
      <c r="C147" s="77"/>
      <c r="D147" s="77"/>
      <c r="E147" s="77"/>
      <c r="F147" s="78"/>
      <c r="G147" s="77"/>
      <c r="H147" s="78"/>
      <c r="I147" s="78"/>
      <c r="J147" s="79"/>
      <c r="K147" s="79"/>
      <c r="L147" s="79"/>
      <c r="N147" s="18"/>
      <c r="O147" s="18"/>
      <c r="P147" s="18"/>
      <c r="Q147" s="18"/>
      <c r="R147" s="18"/>
    </row>
    <row r="148" spans="2:18" ht="15.75" customHeight="1">
      <c r="B148" s="77"/>
      <c r="C148" s="77"/>
      <c r="D148" s="77"/>
      <c r="E148" s="77"/>
      <c r="F148" s="78"/>
      <c r="G148" s="77"/>
      <c r="H148" s="78"/>
      <c r="I148" s="78"/>
      <c r="J148" s="79"/>
      <c r="K148" s="79"/>
      <c r="L148" s="79"/>
      <c r="N148" s="18"/>
      <c r="O148" s="18"/>
      <c r="P148" s="18"/>
      <c r="Q148" s="18"/>
      <c r="R148" s="18"/>
    </row>
    <row r="149" spans="2:18" ht="15.75" customHeight="1">
      <c r="B149" s="77"/>
      <c r="C149" s="77"/>
      <c r="D149" s="77"/>
      <c r="E149" s="77"/>
      <c r="F149" s="78"/>
      <c r="G149" s="77"/>
      <c r="H149" s="78"/>
      <c r="I149" s="78"/>
      <c r="J149" s="79"/>
      <c r="K149" s="79"/>
      <c r="L149" s="79"/>
      <c r="N149" s="18"/>
      <c r="O149" s="18"/>
      <c r="P149" s="18"/>
      <c r="Q149" s="18"/>
      <c r="R149" s="18"/>
    </row>
    <row r="150" spans="2:18" ht="15.75" customHeight="1">
      <c r="B150" s="77"/>
      <c r="C150" s="77"/>
      <c r="D150" s="77"/>
      <c r="E150" s="77"/>
      <c r="F150" s="78"/>
      <c r="G150" s="77"/>
      <c r="H150" s="78"/>
      <c r="I150" s="78"/>
      <c r="J150" s="79"/>
      <c r="K150" s="79"/>
      <c r="L150" s="79"/>
      <c r="N150" s="18"/>
      <c r="O150" s="18"/>
      <c r="P150" s="18"/>
      <c r="Q150" s="18"/>
      <c r="R150" s="18"/>
    </row>
    <row r="151" spans="2:18" ht="15.75" customHeight="1">
      <c r="B151" s="77"/>
      <c r="C151" s="77"/>
      <c r="D151" s="77"/>
      <c r="E151" s="77"/>
      <c r="F151" s="78"/>
      <c r="G151" s="77"/>
      <c r="H151" s="78"/>
      <c r="I151" s="78"/>
      <c r="J151" s="79"/>
      <c r="K151" s="79"/>
      <c r="L151" s="79"/>
      <c r="N151" s="18"/>
      <c r="O151" s="18"/>
      <c r="P151" s="18"/>
      <c r="Q151" s="18"/>
      <c r="R151" s="18"/>
    </row>
    <row r="152" spans="2:18" ht="15.75" customHeight="1">
      <c r="B152" s="77"/>
      <c r="C152" s="77"/>
      <c r="D152" s="77"/>
      <c r="E152" s="77"/>
      <c r="F152" s="78"/>
      <c r="G152" s="77"/>
      <c r="H152" s="78"/>
      <c r="I152" s="78"/>
      <c r="J152" s="79"/>
      <c r="K152" s="79"/>
      <c r="L152" s="79"/>
      <c r="N152" s="18"/>
      <c r="O152" s="18"/>
      <c r="P152" s="18"/>
      <c r="Q152" s="18"/>
      <c r="R152" s="18"/>
    </row>
    <row r="153" spans="2:18" ht="15.75" customHeight="1">
      <c r="B153" s="77"/>
      <c r="C153" s="77"/>
      <c r="D153" s="77"/>
      <c r="E153" s="77"/>
      <c r="F153" s="78"/>
      <c r="G153" s="77"/>
      <c r="H153" s="78"/>
      <c r="I153" s="78"/>
      <c r="J153" s="79"/>
      <c r="K153" s="79"/>
      <c r="L153" s="79"/>
      <c r="N153" s="18"/>
      <c r="O153" s="18"/>
      <c r="P153" s="18"/>
      <c r="Q153" s="18"/>
      <c r="R153" s="18"/>
    </row>
    <row r="154" spans="2:18" ht="15.75" customHeight="1">
      <c r="B154" s="77"/>
      <c r="C154" s="77"/>
      <c r="D154" s="77"/>
      <c r="E154" s="77"/>
      <c r="F154" s="78"/>
      <c r="G154" s="77"/>
      <c r="H154" s="78"/>
      <c r="I154" s="78"/>
      <c r="J154" s="79"/>
      <c r="K154" s="79"/>
      <c r="L154" s="79"/>
      <c r="N154" s="18"/>
      <c r="O154" s="18"/>
      <c r="P154" s="18"/>
      <c r="Q154" s="18"/>
      <c r="R154" s="18"/>
    </row>
    <row r="155" spans="2:18" ht="15.75" customHeight="1">
      <c r="B155" s="77"/>
      <c r="C155" s="77"/>
      <c r="D155" s="77"/>
      <c r="E155" s="77"/>
      <c r="F155" s="78"/>
      <c r="G155" s="77"/>
      <c r="H155" s="78"/>
      <c r="I155" s="78"/>
      <c r="J155" s="79"/>
      <c r="K155" s="79"/>
      <c r="L155" s="79"/>
      <c r="N155" s="18"/>
      <c r="O155" s="18"/>
      <c r="P155" s="18"/>
      <c r="Q155" s="18"/>
      <c r="R155" s="18"/>
    </row>
    <row r="156" spans="2:18" ht="15.75" customHeight="1">
      <c r="B156" s="77"/>
      <c r="C156" s="77"/>
      <c r="D156" s="77"/>
      <c r="E156" s="77"/>
      <c r="F156" s="78"/>
      <c r="G156" s="77"/>
      <c r="H156" s="78"/>
      <c r="I156" s="78"/>
      <c r="J156" s="79"/>
      <c r="K156" s="79"/>
      <c r="L156" s="79"/>
      <c r="N156" s="18"/>
      <c r="O156" s="18"/>
      <c r="P156" s="18"/>
      <c r="Q156" s="18"/>
      <c r="R156" s="18"/>
    </row>
    <row r="157" spans="2:18" ht="15.75" customHeight="1">
      <c r="B157" s="77"/>
      <c r="C157" s="77"/>
      <c r="D157" s="77"/>
      <c r="E157" s="77"/>
      <c r="F157" s="78"/>
      <c r="G157" s="77"/>
      <c r="H157" s="78"/>
      <c r="I157" s="78"/>
      <c r="J157" s="79"/>
      <c r="K157" s="79"/>
      <c r="L157" s="79"/>
      <c r="N157" s="18"/>
      <c r="O157" s="18"/>
      <c r="P157" s="18"/>
      <c r="Q157" s="18"/>
      <c r="R157" s="18"/>
    </row>
    <row r="158" spans="2:18" ht="15.75" customHeight="1">
      <c r="B158" s="77"/>
      <c r="C158" s="77"/>
      <c r="D158" s="77"/>
      <c r="E158" s="77"/>
      <c r="F158" s="78"/>
      <c r="G158" s="77"/>
      <c r="H158" s="78"/>
      <c r="I158" s="78"/>
      <c r="J158" s="79"/>
      <c r="K158" s="79"/>
      <c r="L158" s="79"/>
      <c r="N158" s="18"/>
      <c r="O158" s="18"/>
      <c r="P158" s="18"/>
      <c r="Q158" s="18"/>
      <c r="R158" s="18"/>
    </row>
    <row r="159" spans="2:18" ht="15.75" customHeight="1">
      <c r="B159" s="77"/>
      <c r="C159" s="77"/>
      <c r="D159" s="77"/>
      <c r="E159" s="77"/>
      <c r="F159" s="78"/>
      <c r="G159" s="77"/>
      <c r="H159" s="78"/>
      <c r="I159" s="78"/>
      <c r="J159" s="79"/>
      <c r="K159" s="79"/>
      <c r="L159" s="79"/>
      <c r="N159" s="18"/>
      <c r="O159" s="18"/>
      <c r="P159" s="18"/>
      <c r="Q159" s="18"/>
      <c r="R159" s="18"/>
    </row>
    <row r="160" spans="2:12" ht="15.75" customHeight="1">
      <c r="B160" s="77"/>
      <c r="C160" s="77"/>
      <c r="D160" s="77"/>
      <c r="E160" s="77"/>
      <c r="F160" s="78"/>
      <c r="G160" s="77"/>
      <c r="H160" s="78"/>
      <c r="I160" s="78"/>
      <c r="J160" s="79"/>
      <c r="K160" s="79"/>
      <c r="L160" s="79"/>
    </row>
    <row r="161" spans="2:12" ht="15.75" customHeight="1">
      <c r="B161" s="77"/>
      <c r="C161" s="77"/>
      <c r="D161" s="77"/>
      <c r="E161" s="77"/>
      <c r="F161" s="78"/>
      <c r="G161" s="77"/>
      <c r="H161" s="78"/>
      <c r="I161" s="78"/>
      <c r="J161" s="79"/>
      <c r="K161" s="79"/>
      <c r="L161" s="79"/>
    </row>
    <row r="162" spans="2:12" ht="15.75" customHeight="1">
      <c r="B162" s="77"/>
      <c r="C162" s="77"/>
      <c r="D162" s="77"/>
      <c r="E162" s="77"/>
      <c r="F162" s="78"/>
      <c r="G162" s="77"/>
      <c r="H162" s="78"/>
      <c r="I162" s="78"/>
      <c r="J162" s="79"/>
      <c r="K162" s="79"/>
      <c r="L162" s="79"/>
    </row>
    <row r="163" spans="2:12" ht="15.75" customHeight="1">
      <c r="B163" s="77"/>
      <c r="C163" s="77"/>
      <c r="D163" s="77"/>
      <c r="E163" s="77"/>
      <c r="F163" s="78"/>
      <c r="G163" s="77"/>
      <c r="H163" s="78"/>
      <c r="I163" s="78"/>
      <c r="J163" s="79"/>
      <c r="K163" s="79"/>
      <c r="L163" s="79"/>
    </row>
    <row r="164" spans="2:12" ht="15.75" customHeight="1">
      <c r="B164" s="77"/>
      <c r="C164" s="77"/>
      <c r="D164" s="77"/>
      <c r="E164" s="77"/>
      <c r="F164" s="78"/>
      <c r="G164" s="77"/>
      <c r="H164" s="78"/>
      <c r="I164" s="78"/>
      <c r="J164" s="79"/>
      <c r="K164" s="79"/>
      <c r="L164" s="79"/>
    </row>
    <row r="165" spans="2:12" ht="15.75" customHeight="1">
      <c r="B165" s="77"/>
      <c r="C165" s="77"/>
      <c r="D165" s="77"/>
      <c r="E165" s="77"/>
      <c r="F165" s="78"/>
      <c r="G165" s="77"/>
      <c r="H165" s="78"/>
      <c r="I165" s="78"/>
      <c r="J165" s="79"/>
      <c r="K165" s="79"/>
      <c r="L165" s="79"/>
    </row>
    <row r="166" spans="2:12" ht="15.75" customHeight="1">
      <c r="B166" s="77"/>
      <c r="C166" s="77"/>
      <c r="D166" s="77"/>
      <c r="E166" s="77"/>
      <c r="F166" s="78"/>
      <c r="G166" s="77"/>
      <c r="H166" s="78"/>
      <c r="I166" s="78"/>
      <c r="J166" s="79"/>
      <c r="K166" s="79"/>
      <c r="L166" s="79"/>
    </row>
    <row r="167" spans="2:12" ht="15.75" customHeight="1">
      <c r="B167" s="77"/>
      <c r="C167" s="77"/>
      <c r="D167" s="77"/>
      <c r="E167" s="77"/>
      <c r="F167" s="78"/>
      <c r="G167" s="77"/>
      <c r="H167" s="78"/>
      <c r="I167" s="78"/>
      <c r="J167" s="79"/>
      <c r="K167" s="79"/>
      <c r="L167" s="79"/>
    </row>
    <row r="168" spans="2:12" ht="15.75" customHeight="1">
      <c r="B168" s="77"/>
      <c r="C168" s="77"/>
      <c r="D168" s="77"/>
      <c r="E168" s="77"/>
      <c r="F168" s="78"/>
      <c r="G168" s="77"/>
      <c r="H168" s="78"/>
      <c r="I168" s="78"/>
      <c r="J168" s="79"/>
      <c r="K168" s="79"/>
      <c r="L168" s="79"/>
    </row>
    <row r="169" spans="2:12" ht="15.75" customHeight="1">
      <c r="B169" s="77"/>
      <c r="C169" s="77"/>
      <c r="D169" s="77"/>
      <c r="E169" s="77"/>
      <c r="F169" s="78"/>
      <c r="G169" s="77"/>
      <c r="H169" s="78"/>
      <c r="I169" s="78"/>
      <c r="J169" s="79"/>
      <c r="K169" s="79"/>
      <c r="L169" s="79"/>
    </row>
    <row r="170" spans="2:12" ht="15.75" customHeight="1">
      <c r="B170" s="77"/>
      <c r="C170" s="77"/>
      <c r="D170" s="77"/>
      <c r="E170" s="77"/>
      <c r="F170" s="78"/>
      <c r="G170" s="77"/>
      <c r="H170" s="78"/>
      <c r="I170" s="78"/>
      <c r="J170" s="79"/>
      <c r="K170" s="79"/>
      <c r="L170" s="79"/>
    </row>
    <row r="171" spans="2:12" ht="15.75" customHeight="1">
      <c r="B171" s="77"/>
      <c r="C171" s="77"/>
      <c r="D171" s="77"/>
      <c r="E171" s="77"/>
      <c r="F171" s="78"/>
      <c r="G171" s="77"/>
      <c r="H171" s="78"/>
      <c r="I171" s="78"/>
      <c r="J171" s="79"/>
      <c r="K171" s="79"/>
      <c r="L171" s="79"/>
    </row>
    <row r="172" spans="2:12" ht="15.75" customHeight="1">
      <c r="B172" s="77"/>
      <c r="C172" s="77"/>
      <c r="D172" s="77"/>
      <c r="E172" s="77"/>
      <c r="F172" s="78"/>
      <c r="G172" s="77"/>
      <c r="H172" s="78"/>
      <c r="I172" s="78"/>
      <c r="J172" s="79"/>
      <c r="K172" s="79"/>
      <c r="L172" s="79"/>
    </row>
    <row r="173" spans="2:12" ht="15.75" customHeight="1">
      <c r="B173" s="77"/>
      <c r="C173" s="77"/>
      <c r="D173" s="77"/>
      <c r="E173" s="77"/>
      <c r="F173" s="78"/>
      <c r="G173" s="77"/>
      <c r="H173" s="78"/>
      <c r="I173" s="78"/>
      <c r="J173" s="79"/>
      <c r="K173" s="79"/>
      <c r="L173" s="79"/>
    </row>
    <row r="174" spans="2:12" ht="15.75" customHeight="1">
      <c r="B174" s="77"/>
      <c r="C174" s="77"/>
      <c r="D174" s="77"/>
      <c r="E174" s="77"/>
      <c r="F174" s="78"/>
      <c r="G174" s="77"/>
      <c r="H174" s="78"/>
      <c r="I174" s="78"/>
      <c r="J174" s="79"/>
      <c r="K174" s="79"/>
      <c r="L174" s="79"/>
    </row>
    <row r="175" spans="2:12" ht="15.75" customHeight="1">
      <c r="B175" s="77"/>
      <c r="C175" s="77"/>
      <c r="D175" s="77"/>
      <c r="E175" s="77"/>
      <c r="F175" s="78"/>
      <c r="G175" s="77"/>
      <c r="H175" s="78"/>
      <c r="I175" s="78"/>
      <c r="J175" s="79"/>
      <c r="K175" s="79"/>
      <c r="L175" s="79"/>
    </row>
    <row r="176" spans="2:12" ht="15.75" customHeight="1">
      <c r="B176" s="77"/>
      <c r="C176" s="77"/>
      <c r="D176" s="77"/>
      <c r="E176" s="77"/>
      <c r="F176" s="78"/>
      <c r="G176" s="77"/>
      <c r="H176" s="78"/>
      <c r="I176" s="78"/>
      <c r="J176" s="79"/>
      <c r="K176" s="79"/>
      <c r="L176" s="79"/>
    </row>
    <row r="177" spans="2:12" ht="15.75" customHeight="1">
      <c r="B177" s="77"/>
      <c r="C177" s="77"/>
      <c r="D177" s="77"/>
      <c r="E177" s="77"/>
      <c r="F177" s="78"/>
      <c r="G177" s="77"/>
      <c r="H177" s="78"/>
      <c r="I177" s="78"/>
      <c r="J177" s="79"/>
      <c r="K177" s="79"/>
      <c r="L177" s="79"/>
    </row>
    <row r="178" spans="2:12" ht="15.75" customHeight="1">
      <c r="B178" s="77"/>
      <c r="C178" s="77"/>
      <c r="D178" s="77"/>
      <c r="E178" s="77"/>
      <c r="F178" s="78"/>
      <c r="G178" s="77"/>
      <c r="H178" s="78"/>
      <c r="I178" s="78"/>
      <c r="J178" s="79"/>
      <c r="K178" s="79"/>
      <c r="L178" s="79"/>
    </row>
    <row r="179" spans="2:12" ht="15.75" customHeight="1">
      <c r="B179" s="77"/>
      <c r="C179" s="77"/>
      <c r="D179" s="77"/>
      <c r="E179" s="77"/>
      <c r="F179" s="78"/>
      <c r="G179" s="77"/>
      <c r="H179" s="78"/>
      <c r="I179" s="78"/>
      <c r="J179" s="79"/>
      <c r="K179" s="79"/>
      <c r="L179" s="79"/>
    </row>
    <row r="180" spans="2:12" ht="15.75" customHeight="1">
      <c r="B180" s="77"/>
      <c r="C180" s="77"/>
      <c r="D180" s="77"/>
      <c r="E180" s="77"/>
      <c r="F180" s="78"/>
      <c r="G180" s="77"/>
      <c r="H180" s="78"/>
      <c r="I180" s="78"/>
      <c r="J180" s="79"/>
      <c r="K180" s="79"/>
      <c r="L180" s="79"/>
    </row>
    <row r="181" spans="2:12" ht="15.75" customHeight="1">
      <c r="B181" s="77"/>
      <c r="C181" s="77"/>
      <c r="D181" s="77"/>
      <c r="E181" s="77"/>
      <c r="F181" s="78"/>
      <c r="G181" s="77"/>
      <c r="H181" s="78"/>
      <c r="I181" s="78"/>
      <c r="J181" s="79"/>
      <c r="K181" s="79"/>
      <c r="L181" s="79"/>
    </row>
    <row r="182" spans="2:12" ht="15.75" customHeight="1">
      <c r="B182" s="77"/>
      <c r="C182" s="77"/>
      <c r="D182" s="77"/>
      <c r="E182" s="77"/>
      <c r="F182" s="78"/>
      <c r="G182" s="77"/>
      <c r="H182" s="78"/>
      <c r="I182" s="78"/>
      <c r="J182" s="79"/>
      <c r="K182" s="79"/>
      <c r="L182" s="79"/>
    </row>
    <row r="183" spans="2:12" ht="15.75" customHeight="1">
      <c r="B183" s="77"/>
      <c r="C183" s="77"/>
      <c r="D183" s="77"/>
      <c r="E183" s="77"/>
      <c r="F183" s="78"/>
      <c r="G183" s="77"/>
      <c r="H183" s="78"/>
      <c r="I183" s="78"/>
      <c r="J183" s="79"/>
      <c r="K183" s="79"/>
      <c r="L183" s="79"/>
    </row>
    <row r="184" spans="2:12" ht="15.75" customHeight="1">
      <c r="B184" s="77"/>
      <c r="C184" s="77"/>
      <c r="D184" s="77"/>
      <c r="E184" s="77"/>
      <c r="F184" s="78"/>
      <c r="G184" s="77"/>
      <c r="H184" s="78"/>
      <c r="I184" s="78"/>
      <c r="J184" s="79"/>
      <c r="K184" s="79"/>
      <c r="L184" s="79"/>
    </row>
    <row r="185" spans="2:12" ht="15.75" customHeight="1">
      <c r="B185" s="77"/>
      <c r="C185" s="77"/>
      <c r="D185" s="77"/>
      <c r="E185" s="77"/>
      <c r="F185" s="78"/>
      <c r="G185" s="77"/>
      <c r="H185" s="78"/>
      <c r="I185" s="78"/>
      <c r="J185" s="79"/>
      <c r="K185" s="79"/>
      <c r="L185" s="79"/>
    </row>
    <row r="186" spans="2:12" ht="15.75" customHeight="1">
      <c r="B186" s="77"/>
      <c r="C186" s="77"/>
      <c r="D186" s="77"/>
      <c r="E186" s="77"/>
      <c r="F186" s="78"/>
      <c r="G186" s="77"/>
      <c r="H186" s="78"/>
      <c r="I186" s="78"/>
      <c r="J186" s="79"/>
      <c r="K186" s="79"/>
      <c r="L186" s="79"/>
    </row>
    <row r="187" spans="2:12" ht="15.75" customHeight="1">
      <c r="B187" s="77"/>
      <c r="C187" s="77"/>
      <c r="D187" s="77"/>
      <c r="E187" s="77"/>
      <c r="F187" s="78"/>
      <c r="G187" s="77"/>
      <c r="H187" s="78"/>
      <c r="I187" s="78"/>
      <c r="J187" s="79"/>
      <c r="K187" s="79"/>
      <c r="L187" s="79"/>
    </row>
    <row r="188" spans="2:12" ht="15.75" customHeight="1">
      <c r="B188" s="77"/>
      <c r="C188" s="77"/>
      <c r="D188" s="77"/>
      <c r="E188" s="77"/>
      <c r="F188" s="78"/>
      <c r="G188" s="77"/>
      <c r="H188" s="78"/>
      <c r="I188" s="78"/>
      <c r="J188" s="79"/>
      <c r="K188" s="79"/>
      <c r="L188" s="79"/>
    </row>
    <row r="189" spans="2:12" ht="15.75" customHeight="1">
      <c r="B189" s="77"/>
      <c r="C189" s="77"/>
      <c r="D189" s="77"/>
      <c r="E189" s="77"/>
      <c r="F189" s="78"/>
      <c r="G189" s="77"/>
      <c r="H189" s="78"/>
      <c r="I189" s="78"/>
      <c r="J189" s="79"/>
      <c r="K189" s="79"/>
      <c r="L189" s="79"/>
    </row>
    <row r="190" spans="2:12" ht="15.75" customHeight="1">
      <c r="B190" s="77"/>
      <c r="C190" s="77"/>
      <c r="D190" s="77"/>
      <c r="E190" s="77"/>
      <c r="F190" s="78"/>
      <c r="G190" s="77"/>
      <c r="H190" s="78"/>
      <c r="I190" s="78"/>
      <c r="J190" s="79"/>
      <c r="K190" s="79"/>
      <c r="L190" s="79"/>
    </row>
    <row r="191" spans="2:12" ht="15.75" customHeight="1">
      <c r="B191" s="77"/>
      <c r="C191" s="77"/>
      <c r="D191" s="77"/>
      <c r="E191" s="77"/>
      <c r="F191" s="78"/>
      <c r="G191" s="77"/>
      <c r="H191" s="78"/>
      <c r="I191" s="78"/>
      <c r="J191" s="79"/>
      <c r="K191" s="79"/>
      <c r="L191" s="79"/>
    </row>
    <row r="192" spans="2:12" ht="15.75" customHeight="1">
      <c r="B192" s="77"/>
      <c r="C192" s="77"/>
      <c r="D192" s="77"/>
      <c r="E192" s="77"/>
      <c r="F192" s="78"/>
      <c r="G192" s="77"/>
      <c r="H192" s="78"/>
      <c r="I192" s="78"/>
      <c r="J192" s="79"/>
      <c r="K192" s="79"/>
      <c r="L192" s="79"/>
    </row>
    <row r="193" spans="2:12" ht="15.75" customHeight="1">
      <c r="B193" s="77"/>
      <c r="C193" s="77"/>
      <c r="D193" s="77"/>
      <c r="E193" s="77"/>
      <c r="F193" s="78"/>
      <c r="G193" s="77"/>
      <c r="H193" s="78"/>
      <c r="I193" s="78"/>
      <c r="J193" s="79"/>
      <c r="K193" s="79"/>
      <c r="L193" s="79"/>
    </row>
    <row r="194" spans="2:12" ht="15.75" customHeight="1">
      <c r="B194" s="77"/>
      <c r="C194" s="77"/>
      <c r="D194" s="77"/>
      <c r="E194" s="77"/>
      <c r="F194" s="78"/>
      <c r="G194" s="77"/>
      <c r="H194" s="78"/>
      <c r="I194" s="78"/>
      <c r="J194" s="79"/>
      <c r="K194" s="79"/>
      <c r="L194" s="79"/>
    </row>
    <row r="195" spans="2:12" ht="15.75" customHeight="1">
      <c r="B195" s="77"/>
      <c r="C195" s="77"/>
      <c r="D195" s="77"/>
      <c r="E195" s="77"/>
      <c r="F195" s="78"/>
      <c r="G195" s="77"/>
      <c r="H195" s="78"/>
      <c r="I195" s="78"/>
      <c r="J195" s="79"/>
      <c r="K195" s="79"/>
      <c r="L195" s="79"/>
    </row>
    <row r="196" spans="2:12" ht="15.75" customHeight="1">
      <c r="B196" s="77"/>
      <c r="C196" s="77"/>
      <c r="D196" s="77"/>
      <c r="E196" s="77"/>
      <c r="F196" s="78"/>
      <c r="G196" s="77"/>
      <c r="H196" s="78"/>
      <c r="I196" s="78"/>
      <c r="J196" s="79"/>
      <c r="K196" s="79"/>
      <c r="L196" s="79"/>
    </row>
    <row r="197" spans="2:12" ht="15.75" customHeight="1">
      <c r="B197" s="77"/>
      <c r="C197" s="77"/>
      <c r="D197" s="77"/>
      <c r="E197" s="77"/>
      <c r="F197" s="78"/>
      <c r="G197" s="77"/>
      <c r="H197" s="78"/>
      <c r="I197" s="78"/>
      <c r="J197" s="79"/>
      <c r="K197" s="79"/>
      <c r="L197" s="79"/>
    </row>
    <row r="198" spans="2:12" ht="15.75" customHeight="1">
      <c r="B198" s="77"/>
      <c r="C198" s="77"/>
      <c r="D198" s="77"/>
      <c r="E198" s="77"/>
      <c r="F198" s="78"/>
      <c r="G198" s="77"/>
      <c r="H198" s="78"/>
      <c r="I198" s="78"/>
      <c r="J198" s="79"/>
      <c r="K198" s="79"/>
      <c r="L198" s="79"/>
    </row>
    <row r="199" spans="2:12" ht="15.75" customHeight="1">
      <c r="B199" s="77"/>
      <c r="C199" s="77"/>
      <c r="D199" s="77"/>
      <c r="E199" s="77"/>
      <c r="F199" s="78"/>
      <c r="G199" s="77"/>
      <c r="H199" s="78"/>
      <c r="I199" s="78"/>
      <c r="J199" s="79"/>
      <c r="K199" s="79"/>
      <c r="L199" s="79"/>
    </row>
    <row r="200" spans="2:12" ht="15.75" customHeight="1">
      <c r="B200" s="77"/>
      <c r="C200" s="77"/>
      <c r="D200" s="77"/>
      <c r="E200" s="77"/>
      <c r="F200" s="78"/>
      <c r="G200" s="77"/>
      <c r="H200" s="78"/>
      <c r="I200" s="78"/>
      <c r="J200" s="79"/>
      <c r="K200" s="79"/>
      <c r="L200" s="79"/>
    </row>
    <row r="201" spans="2:12" ht="15.75" customHeight="1">
      <c r="B201" s="77"/>
      <c r="C201" s="77"/>
      <c r="D201" s="77"/>
      <c r="E201" s="77"/>
      <c r="F201" s="78"/>
      <c r="G201" s="77"/>
      <c r="H201" s="78"/>
      <c r="I201" s="78"/>
      <c r="J201" s="79"/>
      <c r="K201" s="79"/>
      <c r="L201" s="79"/>
    </row>
    <row r="202" spans="2:12" ht="15.75" customHeight="1">
      <c r="B202" s="77"/>
      <c r="C202" s="77"/>
      <c r="D202" s="77"/>
      <c r="E202" s="77"/>
      <c r="F202" s="78"/>
      <c r="G202" s="77"/>
      <c r="H202" s="78"/>
      <c r="I202" s="78"/>
      <c r="J202" s="79"/>
      <c r="K202" s="79"/>
      <c r="L202" s="79"/>
    </row>
    <row r="203" spans="2:12" ht="15.75" customHeight="1">
      <c r="B203" s="77"/>
      <c r="C203" s="77"/>
      <c r="D203" s="77"/>
      <c r="E203" s="77"/>
      <c r="F203" s="78"/>
      <c r="G203" s="77"/>
      <c r="H203" s="78"/>
      <c r="I203" s="78"/>
      <c r="J203" s="79"/>
      <c r="K203" s="79"/>
      <c r="L203" s="79"/>
    </row>
    <row r="204" spans="2:12" ht="15.75" customHeight="1">
      <c r="B204" s="77"/>
      <c r="C204" s="77"/>
      <c r="D204" s="77"/>
      <c r="E204" s="77"/>
      <c r="F204" s="78"/>
      <c r="G204" s="77"/>
      <c r="H204" s="78"/>
      <c r="I204" s="78"/>
      <c r="J204" s="79"/>
      <c r="K204" s="79"/>
      <c r="L204" s="79"/>
    </row>
    <row r="205" spans="2:12" ht="15.75" customHeight="1">
      <c r="B205" s="77"/>
      <c r="C205" s="77"/>
      <c r="D205" s="77"/>
      <c r="E205" s="77"/>
      <c r="F205" s="78"/>
      <c r="G205" s="77"/>
      <c r="H205" s="78"/>
      <c r="I205" s="78"/>
      <c r="J205" s="79"/>
      <c r="K205" s="79"/>
      <c r="L205" s="79"/>
    </row>
    <row r="206" spans="2:12" ht="15.75" customHeight="1">
      <c r="B206" s="77"/>
      <c r="C206" s="77"/>
      <c r="D206" s="77"/>
      <c r="E206" s="77"/>
      <c r="F206" s="78"/>
      <c r="G206" s="77"/>
      <c r="H206" s="78"/>
      <c r="I206" s="78"/>
      <c r="J206" s="79"/>
      <c r="K206" s="79"/>
      <c r="L206" s="79"/>
    </row>
    <row r="207" spans="2:12" ht="15.75" customHeight="1">
      <c r="B207" s="77"/>
      <c r="C207" s="77"/>
      <c r="D207" s="77"/>
      <c r="E207" s="77"/>
      <c r="F207" s="78"/>
      <c r="G207" s="77"/>
      <c r="H207" s="78"/>
      <c r="I207" s="78"/>
      <c r="J207" s="79"/>
      <c r="K207" s="79"/>
      <c r="L207" s="79"/>
    </row>
    <row r="208" spans="2:12" ht="15.75" customHeight="1">
      <c r="B208" s="77"/>
      <c r="C208" s="77"/>
      <c r="D208" s="77"/>
      <c r="E208" s="77"/>
      <c r="F208" s="78"/>
      <c r="G208" s="77"/>
      <c r="H208" s="78"/>
      <c r="I208" s="78"/>
      <c r="J208" s="79"/>
      <c r="K208" s="79"/>
      <c r="L208" s="79"/>
    </row>
    <row r="209" spans="2:12" ht="15.75" customHeight="1">
      <c r="B209" s="77"/>
      <c r="C209" s="77"/>
      <c r="D209" s="77"/>
      <c r="E209" s="77"/>
      <c r="F209" s="78"/>
      <c r="G209" s="77"/>
      <c r="H209" s="78"/>
      <c r="I209" s="78"/>
      <c r="J209" s="79"/>
      <c r="K209" s="79"/>
      <c r="L209" s="79"/>
    </row>
    <row r="210" spans="2:12" ht="15.75" customHeight="1">
      <c r="B210" s="77"/>
      <c r="C210" s="77"/>
      <c r="D210" s="77"/>
      <c r="E210" s="77"/>
      <c r="F210" s="78"/>
      <c r="G210" s="77"/>
      <c r="H210" s="78"/>
      <c r="I210" s="78"/>
      <c r="J210" s="79"/>
      <c r="K210" s="79"/>
      <c r="L210" s="79"/>
    </row>
    <row r="211" spans="2:12" ht="15.75" customHeight="1">
      <c r="B211" s="77"/>
      <c r="C211" s="77"/>
      <c r="D211" s="77"/>
      <c r="E211" s="77"/>
      <c r="F211" s="78"/>
      <c r="G211" s="77"/>
      <c r="H211" s="78"/>
      <c r="I211" s="78"/>
      <c r="J211" s="79"/>
      <c r="K211" s="79"/>
      <c r="L211" s="79"/>
    </row>
    <row r="212" spans="2:12" ht="15.75" customHeight="1">
      <c r="B212" s="77"/>
      <c r="C212" s="77"/>
      <c r="D212" s="77"/>
      <c r="E212" s="77"/>
      <c r="F212" s="78"/>
      <c r="G212" s="77"/>
      <c r="H212" s="78"/>
      <c r="I212" s="78"/>
      <c r="J212" s="79"/>
      <c r="K212" s="79"/>
      <c r="L212" s="79"/>
    </row>
    <row r="213" spans="2:12" ht="15.75" customHeight="1">
      <c r="B213" s="77"/>
      <c r="C213" s="77"/>
      <c r="D213" s="77"/>
      <c r="E213" s="77"/>
      <c r="F213" s="78"/>
      <c r="G213" s="77"/>
      <c r="H213" s="78"/>
      <c r="I213" s="78"/>
      <c r="J213" s="79"/>
      <c r="K213" s="79"/>
      <c r="L213" s="79"/>
    </row>
    <row r="214" spans="2:12" ht="15.75" customHeight="1">
      <c r="B214" s="77"/>
      <c r="C214" s="77"/>
      <c r="D214" s="77"/>
      <c r="E214" s="77"/>
      <c r="F214" s="78"/>
      <c r="G214" s="77"/>
      <c r="H214" s="78"/>
      <c r="I214" s="78"/>
      <c r="J214" s="79"/>
      <c r="K214" s="79"/>
      <c r="L214" s="79"/>
    </row>
    <row r="215" spans="2:12" ht="15.75" customHeight="1">
      <c r="B215" s="77"/>
      <c r="C215" s="77"/>
      <c r="D215" s="77"/>
      <c r="E215" s="77"/>
      <c r="F215" s="78"/>
      <c r="G215" s="77"/>
      <c r="H215" s="78"/>
      <c r="I215" s="78"/>
      <c r="J215" s="79"/>
      <c r="K215" s="79"/>
      <c r="L215" s="79"/>
    </row>
    <row r="216" spans="2:12" ht="15.75" customHeight="1">
      <c r="B216" s="77"/>
      <c r="C216" s="77"/>
      <c r="D216" s="77"/>
      <c r="E216" s="77"/>
      <c r="F216" s="78"/>
      <c r="G216" s="77"/>
      <c r="H216" s="78"/>
      <c r="I216" s="78"/>
      <c r="J216" s="79"/>
      <c r="K216" s="79"/>
      <c r="L216" s="79"/>
    </row>
    <row r="217" spans="2:12" ht="15.75" customHeight="1">
      <c r="B217" s="77"/>
      <c r="C217" s="77"/>
      <c r="D217" s="77"/>
      <c r="E217" s="77"/>
      <c r="F217" s="78"/>
      <c r="G217" s="77"/>
      <c r="H217" s="78"/>
      <c r="I217" s="78"/>
      <c r="J217" s="79"/>
      <c r="K217" s="79"/>
      <c r="L217" s="79"/>
    </row>
    <row r="218" spans="2:12" ht="15.75" customHeight="1">
      <c r="B218" s="77"/>
      <c r="C218" s="77"/>
      <c r="D218" s="77"/>
      <c r="E218" s="77"/>
      <c r="F218" s="78"/>
      <c r="G218" s="77"/>
      <c r="H218" s="78"/>
      <c r="I218" s="78"/>
      <c r="J218" s="79"/>
      <c r="K218" s="79"/>
      <c r="L218" s="79"/>
    </row>
    <row r="219" spans="2:12" ht="15.75" customHeight="1">
      <c r="B219" s="77"/>
      <c r="C219" s="77"/>
      <c r="D219" s="77"/>
      <c r="E219" s="77"/>
      <c r="F219" s="78"/>
      <c r="G219" s="77"/>
      <c r="H219" s="78"/>
      <c r="I219" s="78"/>
      <c r="J219" s="79"/>
      <c r="K219" s="79"/>
      <c r="L219" s="79"/>
    </row>
    <row r="220" spans="2:12" ht="15.75" customHeight="1">
      <c r="B220" s="77"/>
      <c r="C220" s="77"/>
      <c r="D220" s="77"/>
      <c r="E220" s="77"/>
      <c r="F220" s="78"/>
      <c r="G220" s="77"/>
      <c r="H220" s="78"/>
      <c r="I220" s="78"/>
      <c r="J220" s="79"/>
      <c r="K220" s="79"/>
      <c r="L220" s="79"/>
    </row>
    <row r="221" spans="2:12" ht="15.75" customHeight="1">
      <c r="B221" s="77"/>
      <c r="C221" s="77"/>
      <c r="D221" s="77"/>
      <c r="E221" s="77"/>
      <c r="F221" s="78"/>
      <c r="G221" s="77"/>
      <c r="H221" s="78"/>
      <c r="I221" s="78"/>
      <c r="J221" s="79"/>
      <c r="K221" s="79"/>
      <c r="L221" s="79"/>
    </row>
    <row r="222" spans="2:12" ht="15.75" customHeight="1">
      <c r="B222" s="77"/>
      <c r="C222" s="77"/>
      <c r="D222" s="77"/>
      <c r="E222" s="77"/>
      <c r="F222" s="78"/>
      <c r="G222" s="77"/>
      <c r="H222" s="78"/>
      <c r="I222" s="78"/>
      <c r="J222" s="79"/>
      <c r="K222" s="79"/>
      <c r="L222" s="79"/>
    </row>
    <row r="223" spans="2:12" ht="15.75" customHeight="1">
      <c r="B223" s="77"/>
      <c r="C223" s="77"/>
      <c r="D223" s="77"/>
      <c r="E223" s="77"/>
      <c r="F223" s="78"/>
      <c r="G223" s="77"/>
      <c r="H223" s="78"/>
      <c r="I223" s="78"/>
      <c r="J223" s="79"/>
      <c r="K223" s="79"/>
      <c r="L223" s="79"/>
    </row>
    <row r="224" spans="2:12" ht="15.75" customHeight="1">
      <c r="B224" s="77"/>
      <c r="C224" s="77"/>
      <c r="D224" s="77"/>
      <c r="E224" s="77"/>
      <c r="F224" s="78"/>
      <c r="G224" s="77"/>
      <c r="H224" s="78"/>
      <c r="I224" s="78"/>
      <c r="J224" s="79"/>
      <c r="K224" s="79"/>
      <c r="L224" s="79"/>
    </row>
    <row r="225" spans="2:12" ht="15.75" customHeight="1">
      <c r="B225" s="77"/>
      <c r="C225" s="77"/>
      <c r="D225" s="77"/>
      <c r="E225" s="77"/>
      <c r="F225" s="78"/>
      <c r="G225" s="77"/>
      <c r="H225" s="78"/>
      <c r="I225" s="78"/>
      <c r="J225" s="79"/>
      <c r="K225" s="79"/>
      <c r="L225" s="79"/>
    </row>
    <row r="226" spans="2:12" ht="15.75" customHeight="1">
      <c r="B226" s="77"/>
      <c r="C226" s="77"/>
      <c r="D226" s="77"/>
      <c r="E226" s="77"/>
      <c r="F226" s="78"/>
      <c r="G226" s="77"/>
      <c r="H226" s="78"/>
      <c r="I226" s="78"/>
      <c r="J226" s="79"/>
      <c r="K226" s="79"/>
      <c r="L226" s="79"/>
    </row>
    <row r="227" spans="2:12" ht="15.75" customHeight="1">
      <c r="B227" s="77"/>
      <c r="C227" s="77"/>
      <c r="D227" s="77"/>
      <c r="E227" s="77"/>
      <c r="F227" s="78"/>
      <c r="G227" s="77"/>
      <c r="H227" s="78"/>
      <c r="I227" s="78"/>
      <c r="J227" s="79"/>
      <c r="K227" s="79"/>
      <c r="L227" s="79"/>
    </row>
    <row r="228" spans="2:12" ht="15.75" customHeight="1">
      <c r="B228" s="77"/>
      <c r="C228" s="77"/>
      <c r="D228" s="77"/>
      <c r="E228" s="77"/>
      <c r="F228" s="78"/>
      <c r="G228" s="77"/>
      <c r="H228" s="78"/>
      <c r="I228" s="78"/>
      <c r="J228" s="79"/>
      <c r="K228" s="79"/>
      <c r="L228" s="79"/>
    </row>
    <row r="229" spans="2:12" ht="15.75" customHeight="1">
      <c r="B229" s="77"/>
      <c r="C229" s="77"/>
      <c r="D229" s="77"/>
      <c r="E229" s="77"/>
      <c r="F229" s="78"/>
      <c r="G229" s="77"/>
      <c r="H229" s="78"/>
      <c r="I229" s="78"/>
      <c r="J229" s="79"/>
      <c r="K229" s="79"/>
      <c r="L229" s="79"/>
    </row>
    <row r="230" spans="2:12" ht="15.75" customHeight="1">
      <c r="B230" s="77"/>
      <c r="C230" s="77"/>
      <c r="D230" s="77"/>
      <c r="E230" s="77"/>
      <c r="F230" s="78"/>
      <c r="G230" s="77"/>
      <c r="H230" s="78"/>
      <c r="I230" s="78"/>
      <c r="J230" s="79"/>
      <c r="K230" s="79"/>
      <c r="L230" s="79"/>
    </row>
    <row r="231" spans="2:12" ht="15.75" customHeight="1">
      <c r="B231" s="77"/>
      <c r="C231" s="77"/>
      <c r="D231" s="77"/>
      <c r="E231" s="77"/>
      <c r="F231" s="78"/>
      <c r="G231" s="77"/>
      <c r="H231" s="78"/>
      <c r="I231" s="78"/>
      <c r="J231" s="79"/>
      <c r="K231" s="79"/>
      <c r="L231" s="79"/>
    </row>
    <row r="232" spans="2:12" ht="15.75" customHeight="1">
      <c r="B232" s="77"/>
      <c r="C232" s="77"/>
      <c r="D232" s="77"/>
      <c r="E232" s="77"/>
      <c r="F232" s="78"/>
      <c r="G232" s="77"/>
      <c r="H232" s="78"/>
      <c r="I232" s="78"/>
      <c r="J232" s="79"/>
      <c r="K232" s="79"/>
      <c r="L232" s="79"/>
    </row>
    <row r="233" spans="2:12" ht="15.75" customHeight="1">
      <c r="B233" s="77"/>
      <c r="C233" s="77"/>
      <c r="D233" s="77"/>
      <c r="E233" s="77"/>
      <c r="F233" s="78"/>
      <c r="G233" s="77"/>
      <c r="H233" s="78"/>
      <c r="I233" s="78"/>
      <c r="J233" s="79"/>
      <c r="K233" s="79"/>
      <c r="L233" s="79"/>
    </row>
    <row r="234" spans="2:12" ht="15.75" customHeight="1">
      <c r="B234" s="77"/>
      <c r="C234" s="77"/>
      <c r="D234" s="77"/>
      <c r="E234" s="77"/>
      <c r="F234" s="78"/>
      <c r="G234" s="77"/>
      <c r="H234" s="78"/>
      <c r="I234" s="78"/>
      <c r="J234" s="79"/>
      <c r="K234" s="79"/>
      <c r="L234" s="79"/>
    </row>
    <row r="235" spans="2:12" ht="15.75" customHeight="1">
      <c r="B235" s="77"/>
      <c r="C235" s="77"/>
      <c r="D235" s="77"/>
      <c r="E235" s="77"/>
      <c r="F235" s="78"/>
      <c r="G235" s="77"/>
      <c r="H235" s="78"/>
      <c r="I235" s="78"/>
      <c r="J235" s="79"/>
      <c r="K235" s="79"/>
      <c r="L235" s="79"/>
    </row>
    <row r="236" spans="2:12" ht="15.75" customHeight="1">
      <c r="B236" s="77"/>
      <c r="C236" s="77"/>
      <c r="D236" s="77"/>
      <c r="E236" s="77"/>
      <c r="F236" s="78"/>
      <c r="G236" s="77"/>
      <c r="H236" s="78"/>
      <c r="I236" s="78"/>
      <c r="J236" s="79"/>
      <c r="K236" s="79"/>
      <c r="L236" s="79"/>
    </row>
    <row r="237" spans="2:12" ht="15.75" customHeight="1">
      <c r="B237" s="77"/>
      <c r="C237" s="77"/>
      <c r="D237" s="77"/>
      <c r="E237" s="77"/>
      <c r="F237" s="78"/>
      <c r="G237" s="77"/>
      <c r="H237" s="78"/>
      <c r="I237" s="78"/>
      <c r="J237" s="79"/>
      <c r="K237" s="79"/>
      <c r="L237" s="79"/>
    </row>
    <row r="238" spans="2:12" ht="15.75" customHeight="1">
      <c r="B238" s="77"/>
      <c r="C238" s="77"/>
      <c r="D238" s="77"/>
      <c r="E238" s="77"/>
      <c r="F238" s="78"/>
      <c r="G238" s="77"/>
      <c r="H238" s="78"/>
      <c r="I238" s="78"/>
      <c r="J238" s="79"/>
      <c r="K238" s="79"/>
      <c r="L238" s="79"/>
    </row>
    <row r="239" spans="2:12" ht="15.75" customHeight="1">
      <c r="B239" s="77"/>
      <c r="C239" s="77"/>
      <c r="D239" s="77"/>
      <c r="E239" s="77"/>
      <c r="F239" s="78"/>
      <c r="G239" s="77"/>
      <c r="H239" s="78"/>
      <c r="I239" s="78"/>
      <c r="J239" s="79"/>
      <c r="K239" s="79"/>
      <c r="L239" s="79"/>
    </row>
    <row r="240" spans="2:12" ht="15.75" customHeight="1">
      <c r="B240" s="77"/>
      <c r="C240" s="77"/>
      <c r="D240" s="77"/>
      <c r="E240" s="77"/>
      <c r="F240" s="78"/>
      <c r="G240" s="77"/>
      <c r="H240" s="78"/>
      <c r="I240" s="78"/>
      <c r="J240" s="79"/>
      <c r="K240" s="79"/>
      <c r="L240" s="79"/>
    </row>
    <row r="241" spans="2:12" ht="15.75" customHeight="1">
      <c r="B241" s="77"/>
      <c r="C241" s="77"/>
      <c r="D241" s="77"/>
      <c r="E241" s="77"/>
      <c r="F241" s="78"/>
      <c r="G241" s="77"/>
      <c r="H241" s="78"/>
      <c r="I241" s="78"/>
      <c r="J241" s="79"/>
      <c r="K241" s="79"/>
      <c r="L241" s="79"/>
    </row>
    <row r="242" spans="2:12" ht="15.75" customHeight="1">
      <c r="B242" s="77"/>
      <c r="C242" s="77"/>
      <c r="D242" s="77"/>
      <c r="E242" s="77"/>
      <c r="F242" s="78"/>
      <c r="G242" s="77"/>
      <c r="H242" s="78"/>
      <c r="I242" s="78"/>
      <c r="J242" s="79"/>
      <c r="K242" s="79"/>
      <c r="L242" s="79"/>
    </row>
    <row r="243" spans="2:12" ht="15.75" customHeight="1">
      <c r="B243" s="77"/>
      <c r="C243" s="77"/>
      <c r="D243" s="77"/>
      <c r="E243" s="77"/>
      <c r="F243" s="78"/>
      <c r="G243" s="77"/>
      <c r="H243" s="78"/>
      <c r="I243" s="78"/>
      <c r="J243" s="79"/>
      <c r="K243" s="79"/>
      <c r="L243" s="79"/>
    </row>
    <row r="244" spans="2:12" ht="15.75" customHeight="1">
      <c r="B244" s="77"/>
      <c r="C244" s="77"/>
      <c r="D244" s="77"/>
      <c r="E244" s="77"/>
      <c r="F244" s="78"/>
      <c r="G244" s="77"/>
      <c r="H244" s="78"/>
      <c r="I244" s="78"/>
      <c r="J244" s="79"/>
      <c r="K244" s="79"/>
      <c r="L244" s="79"/>
    </row>
    <row r="245" spans="2:12" ht="15.75" customHeight="1">
      <c r="B245" s="77"/>
      <c r="C245" s="77"/>
      <c r="D245" s="77"/>
      <c r="E245" s="77"/>
      <c r="F245" s="78"/>
      <c r="G245" s="77"/>
      <c r="H245" s="78"/>
      <c r="I245" s="78"/>
      <c r="J245" s="79"/>
      <c r="K245" s="79"/>
      <c r="L245" s="79"/>
    </row>
    <row r="246" spans="2:12" ht="15.75" customHeight="1">
      <c r="B246" s="77"/>
      <c r="C246" s="77"/>
      <c r="D246" s="77"/>
      <c r="E246" s="77"/>
      <c r="F246" s="78"/>
      <c r="G246" s="77"/>
      <c r="H246" s="78"/>
      <c r="I246" s="78"/>
      <c r="J246" s="79"/>
      <c r="K246" s="79"/>
      <c r="L246" s="79"/>
    </row>
    <row r="247" spans="2:12" ht="15.75" customHeight="1">
      <c r="B247" s="77"/>
      <c r="C247" s="77"/>
      <c r="D247" s="77"/>
      <c r="E247" s="77"/>
      <c r="F247" s="78"/>
      <c r="G247" s="77"/>
      <c r="H247" s="78"/>
      <c r="I247" s="78"/>
      <c r="J247" s="79"/>
      <c r="K247" s="79"/>
      <c r="L247" s="79"/>
    </row>
    <row r="248" spans="2:12" ht="15.75" customHeight="1">
      <c r="B248" s="77"/>
      <c r="C248" s="77"/>
      <c r="D248" s="77"/>
      <c r="E248" s="77"/>
      <c r="F248" s="78"/>
      <c r="G248" s="77"/>
      <c r="H248" s="78"/>
      <c r="I248" s="78"/>
      <c r="J248" s="79"/>
      <c r="K248" s="79"/>
      <c r="L248" s="79"/>
    </row>
    <row r="249" spans="2:12" ht="15.75" customHeight="1">
      <c r="B249" s="77"/>
      <c r="C249" s="77"/>
      <c r="D249" s="77"/>
      <c r="E249" s="77"/>
      <c r="F249" s="78"/>
      <c r="G249" s="77"/>
      <c r="H249" s="78"/>
      <c r="I249" s="78"/>
      <c r="J249" s="79"/>
      <c r="K249" s="79"/>
      <c r="L249" s="79"/>
    </row>
    <row r="250" spans="2:12" ht="15.75" customHeight="1">
      <c r="B250" s="77"/>
      <c r="C250" s="77"/>
      <c r="D250" s="77"/>
      <c r="E250" s="77"/>
      <c r="F250" s="78"/>
      <c r="G250" s="77"/>
      <c r="H250" s="78"/>
      <c r="I250" s="78"/>
      <c r="J250" s="79"/>
      <c r="K250" s="79"/>
      <c r="L250" s="79"/>
    </row>
    <row r="251" spans="2:12" ht="15.75" customHeight="1">
      <c r="B251" s="77"/>
      <c r="C251" s="77"/>
      <c r="D251" s="77"/>
      <c r="E251" s="77"/>
      <c r="F251" s="78"/>
      <c r="G251" s="77"/>
      <c r="H251" s="78"/>
      <c r="I251" s="78"/>
      <c r="J251" s="79"/>
      <c r="K251" s="79"/>
      <c r="L251" s="79"/>
    </row>
    <row r="252" spans="2:12" ht="15.75" customHeight="1">
      <c r="B252" s="77"/>
      <c r="C252" s="77"/>
      <c r="D252" s="77"/>
      <c r="E252" s="77"/>
      <c r="F252" s="78"/>
      <c r="G252" s="77"/>
      <c r="H252" s="78"/>
      <c r="I252" s="78"/>
      <c r="J252" s="79"/>
      <c r="K252" s="79"/>
      <c r="L252" s="79"/>
    </row>
    <row r="253" spans="2:12" ht="15.75" customHeight="1">
      <c r="B253" s="77"/>
      <c r="C253" s="77"/>
      <c r="D253" s="77"/>
      <c r="E253" s="77"/>
      <c r="F253" s="78"/>
      <c r="G253" s="77"/>
      <c r="H253" s="78"/>
      <c r="I253" s="78"/>
      <c r="J253" s="79"/>
      <c r="K253" s="79"/>
      <c r="L253" s="79"/>
    </row>
    <row r="254" spans="2:12" ht="15.75" customHeight="1">
      <c r="B254" s="77"/>
      <c r="C254" s="77"/>
      <c r="D254" s="77"/>
      <c r="E254" s="77"/>
      <c r="F254" s="78"/>
      <c r="G254" s="77"/>
      <c r="H254" s="78"/>
      <c r="I254" s="78"/>
      <c r="J254" s="79"/>
      <c r="K254" s="79"/>
      <c r="L254" s="79"/>
    </row>
    <row r="255" spans="2:12" ht="15.75" customHeight="1">
      <c r="B255" s="77"/>
      <c r="C255" s="77"/>
      <c r="D255" s="77"/>
      <c r="E255" s="77"/>
      <c r="F255" s="78"/>
      <c r="G255" s="77"/>
      <c r="H255" s="78"/>
      <c r="I255" s="78"/>
      <c r="J255" s="79"/>
      <c r="K255" s="79"/>
      <c r="L255" s="79"/>
    </row>
    <row r="256" spans="2:12" ht="15.75" customHeight="1">
      <c r="B256" s="77"/>
      <c r="C256" s="77"/>
      <c r="D256" s="77"/>
      <c r="E256" s="77"/>
      <c r="F256" s="78"/>
      <c r="G256" s="77"/>
      <c r="H256" s="78"/>
      <c r="I256" s="78"/>
      <c r="J256" s="79"/>
      <c r="K256" s="79"/>
      <c r="L256" s="79"/>
    </row>
    <row r="257" spans="2:12" ht="15.75" customHeight="1">
      <c r="B257" s="77"/>
      <c r="C257" s="77"/>
      <c r="D257" s="77"/>
      <c r="E257" s="77"/>
      <c r="F257" s="78"/>
      <c r="G257" s="77"/>
      <c r="H257" s="78"/>
      <c r="I257" s="78"/>
      <c r="J257" s="79"/>
      <c r="K257" s="79"/>
      <c r="L257" s="79"/>
    </row>
    <row r="258" spans="2:12" ht="15.75" customHeight="1">
      <c r="B258" s="77"/>
      <c r="C258" s="77"/>
      <c r="D258" s="77"/>
      <c r="E258" s="77"/>
      <c r="F258" s="78"/>
      <c r="G258" s="77"/>
      <c r="H258" s="78"/>
      <c r="I258" s="78"/>
      <c r="J258" s="79"/>
      <c r="K258" s="79"/>
      <c r="L258" s="79"/>
    </row>
    <row r="259" spans="2:12" ht="15.75" customHeight="1">
      <c r="B259" s="77"/>
      <c r="C259" s="77"/>
      <c r="D259" s="77"/>
      <c r="E259" s="77"/>
      <c r="F259" s="78"/>
      <c r="G259" s="77"/>
      <c r="H259" s="78"/>
      <c r="I259" s="78"/>
      <c r="J259" s="79"/>
      <c r="K259" s="79"/>
      <c r="L259" s="79"/>
    </row>
    <row r="260" spans="2:12" ht="15.75" customHeight="1">
      <c r="B260" s="77"/>
      <c r="C260" s="77"/>
      <c r="D260" s="77"/>
      <c r="E260" s="77"/>
      <c r="F260" s="78"/>
      <c r="G260" s="77"/>
      <c r="H260" s="78"/>
      <c r="I260" s="78"/>
      <c r="J260" s="79"/>
      <c r="K260" s="79"/>
      <c r="L260" s="79"/>
    </row>
    <row r="261" spans="2:12" ht="15.75" customHeight="1">
      <c r="B261" s="77"/>
      <c r="C261" s="77"/>
      <c r="D261" s="77"/>
      <c r="E261" s="77"/>
      <c r="F261" s="78"/>
      <c r="G261" s="77"/>
      <c r="H261" s="78"/>
      <c r="I261" s="78"/>
      <c r="J261" s="79"/>
      <c r="K261" s="79"/>
      <c r="L261" s="79"/>
    </row>
    <row r="262" spans="2:12" ht="15.75" customHeight="1">
      <c r="B262" s="77"/>
      <c r="C262" s="77"/>
      <c r="D262" s="77"/>
      <c r="E262" s="77"/>
      <c r="F262" s="78"/>
      <c r="G262" s="77"/>
      <c r="H262" s="78"/>
      <c r="I262" s="78"/>
      <c r="J262" s="79"/>
      <c r="K262" s="79"/>
      <c r="L262" s="79"/>
    </row>
    <row r="263" spans="2:12" ht="15.75" customHeight="1">
      <c r="B263" s="77"/>
      <c r="C263" s="77"/>
      <c r="D263" s="77"/>
      <c r="E263" s="77"/>
      <c r="F263" s="78"/>
      <c r="G263" s="77"/>
      <c r="H263" s="78"/>
      <c r="I263" s="78"/>
      <c r="J263" s="79"/>
      <c r="K263" s="79"/>
      <c r="L263" s="79"/>
    </row>
    <row r="264" spans="2:12" ht="15.75" customHeight="1">
      <c r="B264" s="77"/>
      <c r="C264" s="77"/>
      <c r="D264" s="77"/>
      <c r="E264" s="77"/>
      <c r="F264" s="78"/>
      <c r="G264" s="77"/>
      <c r="H264" s="78"/>
      <c r="I264" s="78"/>
      <c r="J264" s="79"/>
      <c r="K264" s="79"/>
      <c r="L264" s="79"/>
    </row>
    <row r="265" spans="2:12" ht="15.75" customHeight="1">
      <c r="B265" s="77"/>
      <c r="C265" s="77"/>
      <c r="D265" s="77"/>
      <c r="E265" s="77"/>
      <c r="F265" s="78"/>
      <c r="G265" s="77"/>
      <c r="H265" s="78"/>
      <c r="I265" s="78"/>
      <c r="J265" s="79"/>
      <c r="K265" s="79"/>
      <c r="L265" s="79"/>
    </row>
    <row r="266" spans="2:12" ht="15.75" customHeight="1">
      <c r="B266" s="77"/>
      <c r="C266" s="77"/>
      <c r="D266" s="77"/>
      <c r="E266" s="77"/>
      <c r="F266" s="78"/>
      <c r="G266" s="77"/>
      <c r="H266" s="78"/>
      <c r="I266" s="78"/>
      <c r="J266" s="79"/>
      <c r="K266" s="79"/>
      <c r="L266" s="79"/>
    </row>
    <row r="267" spans="2:12" ht="15.75" customHeight="1">
      <c r="B267" s="77"/>
      <c r="C267" s="77"/>
      <c r="D267" s="77"/>
      <c r="E267" s="77"/>
      <c r="F267" s="78"/>
      <c r="G267" s="77"/>
      <c r="H267" s="78"/>
      <c r="I267" s="78"/>
      <c r="J267" s="79"/>
      <c r="K267" s="79"/>
      <c r="L267" s="79"/>
    </row>
    <row r="268" spans="2:12" ht="15.75" customHeight="1">
      <c r="B268" s="77"/>
      <c r="C268" s="77"/>
      <c r="D268" s="77"/>
      <c r="E268" s="77"/>
      <c r="F268" s="78"/>
      <c r="G268" s="77"/>
      <c r="H268" s="78"/>
      <c r="I268" s="78"/>
      <c r="J268" s="79"/>
      <c r="K268" s="79"/>
      <c r="L268" s="79"/>
    </row>
    <row r="269" spans="2:12" ht="15.75" customHeight="1">
      <c r="B269" s="77"/>
      <c r="C269" s="77"/>
      <c r="D269" s="77"/>
      <c r="E269" s="77"/>
      <c r="F269" s="78"/>
      <c r="G269" s="77"/>
      <c r="H269" s="78"/>
      <c r="I269" s="78"/>
      <c r="J269" s="79"/>
      <c r="K269" s="79"/>
      <c r="L269" s="79"/>
    </row>
    <row r="270" spans="2:12" ht="15.75" customHeight="1">
      <c r="B270" s="77"/>
      <c r="C270" s="77"/>
      <c r="D270" s="77"/>
      <c r="E270" s="77"/>
      <c r="F270" s="78"/>
      <c r="G270" s="77"/>
      <c r="H270" s="78"/>
      <c r="I270" s="78"/>
      <c r="J270" s="79"/>
      <c r="K270" s="79"/>
      <c r="L270" s="79"/>
    </row>
    <row r="271" spans="2:12" ht="15.75" customHeight="1">
      <c r="B271" s="77"/>
      <c r="C271" s="77"/>
      <c r="D271" s="77"/>
      <c r="E271" s="77"/>
      <c r="F271" s="78"/>
      <c r="G271" s="77"/>
      <c r="H271" s="78"/>
      <c r="I271" s="78"/>
      <c r="J271" s="79"/>
      <c r="K271" s="79"/>
      <c r="L271" s="79"/>
    </row>
    <row r="272" spans="2:12" ht="15.75" customHeight="1">
      <c r="B272" s="77"/>
      <c r="C272" s="77"/>
      <c r="D272" s="77"/>
      <c r="E272" s="77"/>
      <c r="F272" s="78"/>
      <c r="G272" s="77"/>
      <c r="H272" s="78"/>
      <c r="I272" s="78"/>
      <c r="J272" s="79"/>
      <c r="K272" s="79"/>
      <c r="L272" s="79"/>
    </row>
    <row r="273" spans="2:12" ht="15.75" customHeight="1">
      <c r="B273" s="77"/>
      <c r="C273" s="77"/>
      <c r="D273" s="77"/>
      <c r="E273" s="77"/>
      <c r="F273" s="78"/>
      <c r="G273" s="77"/>
      <c r="H273" s="78"/>
      <c r="I273" s="78"/>
      <c r="J273" s="79"/>
      <c r="K273" s="79"/>
      <c r="L273" s="79"/>
    </row>
    <row r="274" spans="2:12" ht="15.75" customHeight="1">
      <c r="B274" s="77"/>
      <c r="C274" s="77"/>
      <c r="D274" s="77"/>
      <c r="E274" s="77"/>
      <c r="F274" s="78"/>
      <c r="G274" s="77"/>
      <c r="H274" s="78"/>
      <c r="I274" s="78"/>
      <c r="J274" s="79"/>
      <c r="K274" s="79"/>
      <c r="L274" s="79"/>
    </row>
    <row r="275" spans="2:12" ht="15.75" customHeight="1">
      <c r="B275" s="77"/>
      <c r="C275" s="77"/>
      <c r="D275" s="77"/>
      <c r="E275" s="77"/>
      <c r="F275" s="78"/>
      <c r="G275" s="77"/>
      <c r="H275" s="78"/>
      <c r="I275" s="78"/>
      <c r="J275" s="79"/>
      <c r="K275" s="79"/>
      <c r="L275" s="79"/>
    </row>
    <row r="276" spans="2:12" ht="15.75" customHeight="1">
      <c r="B276" s="77"/>
      <c r="C276" s="77"/>
      <c r="D276" s="77"/>
      <c r="E276" s="77"/>
      <c r="F276" s="78"/>
      <c r="G276" s="77"/>
      <c r="H276" s="78"/>
      <c r="I276" s="78"/>
      <c r="J276" s="79"/>
      <c r="K276" s="79"/>
      <c r="L276" s="79"/>
    </row>
    <row r="277" spans="2:12" ht="15.75" customHeight="1">
      <c r="B277" s="77"/>
      <c r="C277" s="77"/>
      <c r="D277" s="77"/>
      <c r="E277" s="77"/>
      <c r="F277" s="78"/>
      <c r="G277" s="77"/>
      <c r="H277" s="78"/>
      <c r="I277" s="78"/>
      <c r="J277" s="79"/>
      <c r="K277" s="79"/>
      <c r="L277" s="79"/>
    </row>
    <row r="278" spans="2:12" ht="15.75" customHeight="1">
      <c r="B278" s="77"/>
      <c r="C278" s="77"/>
      <c r="D278" s="77"/>
      <c r="E278" s="77"/>
      <c r="F278" s="78"/>
      <c r="G278" s="77"/>
      <c r="H278" s="78"/>
      <c r="I278" s="78"/>
      <c r="J278" s="79"/>
      <c r="K278" s="79"/>
      <c r="L278" s="79"/>
    </row>
    <row r="279" spans="2:12" ht="15.75" customHeight="1">
      <c r="B279" s="77"/>
      <c r="C279" s="77"/>
      <c r="D279" s="77"/>
      <c r="E279" s="77"/>
      <c r="F279" s="78"/>
      <c r="G279" s="77"/>
      <c r="H279" s="78"/>
      <c r="I279" s="78"/>
      <c r="J279" s="79"/>
      <c r="K279" s="79"/>
      <c r="L279" s="79"/>
    </row>
    <row r="280" spans="2:12" ht="15.75" customHeight="1">
      <c r="B280" s="77"/>
      <c r="C280" s="77"/>
      <c r="D280" s="77"/>
      <c r="E280" s="77"/>
      <c r="F280" s="78"/>
      <c r="G280" s="77"/>
      <c r="H280" s="78"/>
      <c r="I280" s="78"/>
      <c r="J280" s="79"/>
      <c r="K280" s="79"/>
      <c r="L280" s="79"/>
    </row>
    <row r="281" spans="2:12" ht="15.75" customHeight="1">
      <c r="B281" s="77"/>
      <c r="C281" s="77"/>
      <c r="D281" s="77"/>
      <c r="E281" s="77"/>
      <c r="F281" s="78"/>
      <c r="G281" s="77"/>
      <c r="H281" s="78"/>
      <c r="I281" s="78"/>
      <c r="J281" s="79"/>
      <c r="K281" s="79"/>
      <c r="L281" s="79"/>
    </row>
    <row r="282" spans="2:12" ht="15.75" customHeight="1">
      <c r="B282" s="77"/>
      <c r="C282" s="77"/>
      <c r="D282" s="77"/>
      <c r="E282" s="77"/>
      <c r="F282" s="78"/>
      <c r="G282" s="77"/>
      <c r="H282" s="78"/>
      <c r="I282" s="78"/>
      <c r="J282" s="79"/>
      <c r="K282" s="79"/>
      <c r="L282" s="79"/>
    </row>
    <row r="283" spans="2:12" ht="15.75" customHeight="1">
      <c r="B283" s="77"/>
      <c r="C283" s="77"/>
      <c r="D283" s="77"/>
      <c r="E283" s="77"/>
      <c r="F283" s="78"/>
      <c r="G283" s="77"/>
      <c r="H283" s="78"/>
      <c r="I283" s="78"/>
      <c r="J283" s="79"/>
      <c r="K283" s="79"/>
      <c r="L283" s="79"/>
    </row>
    <row r="284" spans="2:12" ht="15.75" customHeight="1">
      <c r="B284" s="77"/>
      <c r="C284" s="77"/>
      <c r="D284" s="77"/>
      <c r="E284" s="77"/>
      <c r="F284" s="78"/>
      <c r="G284" s="77"/>
      <c r="H284" s="78"/>
      <c r="I284" s="78"/>
      <c r="J284" s="79"/>
      <c r="K284" s="79"/>
      <c r="L284" s="79"/>
    </row>
    <row r="285" spans="2:12" ht="15.75" customHeight="1">
      <c r="B285" s="77"/>
      <c r="C285" s="77"/>
      <c r="D285" s="77"/>
      <c r="E285" s="77"/>
      <c r="F285" s="78"/>
      <c r="G285" s="77"/>
      <c r="H285" s="78"/>
      <c r="I285" s="78"/>
      <c r="J285" s="79"/>
      <c r="K285" s="79"/>
      <c r="L285" s="79"/>
    </row>
    <row r="286" spans="2:12" ht="15.75" customHeight="1">
      <c r="B286" s="77"/>
      <c r="C286" s="77"/>
      <c r="D286" s="77"/>
      <c r="E286" s="77"/>
      <c r="F286" s="78"/>
      <c r="G286" s="77"/>
      <c r="H286" s="78"/>
      <c r="I286" s="78"/>
      <c r="J286" s="79"/>
      <c r="K286" s="79"/>
      <c r="L286" s="79"/>
    </row>
    <row r="287" spans="2:12" ht="15.75" customHeight="1">
      <c r="B287" s="77"/>
      <c r="C287" s="77"/>
      <c r="D287" s="77"/>
      <c r="E287" s="77"/>
      <c r="F287" s="78"/>
      <c r="G287" s="77"/>
      <c r="H287" s="78"/>
      <c r="I287" s="78"/>
      <c r="J287" s="79"/>
      <c r="K287" s="79"/>
      <c r="L287" s="79"/>
    </row>
    <row r="288" spans="2:12" ht="15.75" customHeight="1">
      <c r="B288" s="77"/>
      <c r="C288" s="77"/>
      <c r="D288" s="77"/>
      <c r="E288" s="77"/>
      <c r="F288" s="78"/>
      <c r="G288" s="77"/>
      <c r="H288" s="78"/>
      <c r="I288" s="78"/>
      <c r="J288" s="79"/>
      <c r="K288" s="79"/>
      <c r="L288" s="79"/>
    </row>
    <row r="289" spans="2:12" ht="15.75" customHeight="1">
      <c r="B289" s="77"/>
      <c r="C289" s="77"/>
      <c r="D289" s="77"/>
      <c r="E289" s="77"/>
      <c r="F289" s="78"/>
      <c r="G289" s="77"/>
      <c r="H289" s="78"/>
      <c r="I289" s="78"/>
      <c r="J289" s="79"/>
      <c r="K289" s="79"/>
      <c r="L289" s="79"/>
    </row>
    <row r="290" spans="2:12" ht="15.75" customHeight="1">
      <c r="B290" s="77"/>
      <c r="C290" s="77"/>
      <c r="D290" s="77"/>
      <c r="E290" s="77"/>
      <c r="F290" s="78"/>
      <c r="G290" s="77"/>
      <c r="H290" s="78"/>
      <c r="I290" s="78"/>
      <c r="J290" s="79"/>
      <c r="K290" s="79"/>
      <c r="L290" s="79"/>
    </row>
    <row r="291" spans="2:12" ht="15.75" customHeight="1">
      <c r="B291" s="77"/>
      <c r="C291" s="77"/>
      <c r="D291" s="77"/>
      <c r="E291" s="77"/>
      <c r="F291" s="78"/>
      <c r="G291" s="77"/>
      <c r="H291" s="78"/>
      <c r="I291" s="78"/>
      <c r="J291" s="79"/>
      <c r="K291" s="79"/>
      <c r="L291" s="79"/>
    </row>
    <row r="292" spans="2:12" ht="15.75" customHeight="1">
      <c r="B292" s="77"/>
      <c r="C292" s="77"/>
      <c r="D292" s="77"/>
      <c r="E292" s="77"/>
      <c r="F292" s="78"/>
      <c r="G292" s="77"/>
      <c r="H292" s="78"/>
      <c r="I292" s="78"/>
      <c r="J292" s="79"/>
      <c r="K292" s="79"/>
      <c r="L292" s="79"/>
    </row>
    <row r="293" spans="2:12" ht="15.75" customHeight="1">
      <c r="B293" s="77"/>
      <c r="C293" s="77"/>
      <c r="D293" s="77"/>
      <c r="E293" s="77"/>
      <c r="F293" s="78"/>
      <c r="G293" s="77"/>
      <c r="H293" s="78"/>
      <c r="I293" s="78"/>
      <c r="J293" s="79"/>
      <c r="K293" s="79"/>
      <c r="L293" s="79"/>
    </row>
    <row r="294" spans="2:12" ht="15.75" customHeight="1">
      <c r="B294" s="77"/>
      <c r="C294" s="77"/>
      <c r="D294" s="77"/>
      <c r="E294" s="77"/>
      <c r="F294" s="78"/>
      <c r="G294" s="77"/>
      <c r="H294" s="78"/>
      <c r="I294" s="78"/>
      <c r="J294" s="79"/>
      <c r="K294" s="79"/>
      <c r="L294" s="79"/>
    </row>
    <row r="295" spans="2:12" ht="15.75" customHeight="1">
      <c r="B295" s="77"/>
      <c r="C295" s="77"/>
      <c r="D295" s="77"/>
      <c r="E295" s="77"/>
      <c r="F295" s="78"/>
      <c r="G295" s="77"/>
      <c r="H295" s="78"/>
      <c r="I295" s="78"/>
      <c r="J295" s="79"/>
      <c r="K295" s="79"/>
      <c r="L295" s="79"/>
    </row>
    <row r="296" spans="2:12" ht="15.75" customHeight="1">
      <c r="B296" s="77"/>
      <c r="C296" s="77"/>
      <c r="D296" s="77"/>
      <c r="E296" s="77"/>
      <c r="F296" s="78"/>
      <c r="G296" s="77"/>
      <c r="H296" s="78"/>
      <c r="I296" s="78"/>
      <c r="J296" s="79"/>
      <c r="K296" s="79"/>
      <c r="L296" s="79"/>
    </row>
    <row r="297" spans="2:12" ht="15.75" customHeight="1">
      <c r="B297" s="77"/>
      <c r="C297" s="77"/>
      <c r="D297" s="77"/>
      <c r="E297" s="77"/>
      <c r="F297" s="78"/>
      <c r="G297" s="77"/>
      <c r="H297" s="78"/>
      <c r="I297" s="78"/>
      <c r="J297" s="79"/>
      <c r="K297" s="79"/>
      <c r="L297" s="79"/>
    </row>
    <row r="298" spans="2:12" ht="15.75" customHeight="1">
      <c r="B298" s="77"/>
      <c r="C298" s="77"/>
      <c r="D298" s="77"/>
      <c r="E298" s="77"/>
      <c r="F298" s="78"/>
      <c r="G298" s="77"/>
      <c r="H298" s="78"/>
      <c r="I298" s="78"/>
      <c r="J298" s="79"/>
      <c r="K298" s="79"/>
      <c r="L298" s="79"/>
    </row>
    <row r="299" spans="2:12" ht="15.75" customHeight="1">
      <c r="B299" s="77"/>
      <c r="C299" s="77"/>
      <c r="D299" s="77"/>
      <c r="E299" s="77"/>
      <c r="F299" s="78"/>
      <c r="G299" s="77"/>
      <c r="H299" s="78"/>
      <c r="I299" s="78"/>
      <c r="J299" s="79"/>
      <c r="K299" s="79"/>
      <c r="L299" s="79"/>
    </row>
    <row r="300" spans="2:12" ht="15.75" customHeight="1">
      <c r="B300" s="77"/>
      <c r="C300" s="77"/>
      <c r="D300" s="77"/>
      <c r="E300" s="77"/>
      <c r="F300" s="78"/>
      <c r="G300" s="77"/>
      <c r="H300" s="78"/>
      <c r="I300" s="78"/>
      <c r="J300" s="79"/>
      <c r="K300" s="79"/>
      <c r="L300" s="79"/>
    </row>
    <row r="301" spans="2:12" ht="15.75" customHeight="1">
      <c r="B301" s="77"/>
      <c r="C301" s="77"/>
      <c r="D301" s="77"/>
      <c r="E301" s="77"/>
      <c r="F301" s="78"/>
      <c r="G301" s="77"/>
      <c r="H301" s="78"/>
      <c r="I301" s="78"/>
      <c r="J301" s="79"/>
      <c r="K301" s="79"/>
      <c r="L301" s="79"/>
    </row>
    <row r="302" spans="2:12" ht="15.75" customHeight="1">
      <c r="B302" s="77"/>
      <c r="C302" s="77"/>
      <c r="D302" s="77"/>
      <c r="E302" s="77"/>
      <c r="F302" s="78"/>
      <c r="G302" s="77"/>
      <c r="H302" s="78"/>
      <c r="I302" s="78"/>
      <c r="J302" s="79"/>
      <c r="K302" s="79"/>
      <c r="L302" s="79"/>
    </row>
    <row r="303" spans="2:12" ht="15.75" customHeight="1">
      <c r="B303" s="77"/>
      <c r="C303" s="77"/>
      <c r="D303" s="77"/>
      <c r="E303" s="77"/>
      <c r="F303" s="78"/>
      <c r="G303" s="77"/>
      <c r="H303" s="78"/>
      <c r="I303" s="78"/>
      <c r="J303" s="79"/>
      <c r="K303" s="79"/>
      <c r="L303" s="79"/>
    </row>
    <row r="304" spans="2:12" ht="15.75" customHeight="1">
      <c r="B304" s="77"/>
      <c r="C304" s="77"/>
      <c r="D304" s="77"/>
      <c r="E304" s="77"/>
      <c r="F304" s="78"/>
      <c r="G304" s="77"/>
      <c r="H304" s="78"/>
      <c r="I304" s="78"/>
      <c r="J304" s="79"/>
      <c r="K304" s="79"/>
      <c r="L304" s="79"/>
    </row>
    <row r="305" spans="2:12" ht="15.75" customHeight="1">
      <c r="B305" s="77"/>
      <c r="C305" s="77"/>
      <c r="D305" s="77"/>
      <c r="E305" s="77"/>
      <c r="F305" s="78"/>
      <c r="G305" s="77"/>
      <c r="H305" s="78"/>
      <c r="I305" s="78"/>
      <c r="J305" s="79"/>
      <c r="K305" s="79"/>
      <c r="L305" s="79"/>
    </row>
    <row r="306" spans="2:12" ht="15.75" customHeight="1">
      <c r="B306" s="77"/>
      <c r="C306" s="77"/>
      <c r="D306" s="77"/>
      <c r="E306" s="77"/>
      <c r="F306" s="78"/>
      <c r="G306" s="77"/>
      <c r="H306" s="78"/>
      <c r="I306" s="78"/>
      <c r="J306" s="79"/>
      <c r="K306" s="79"/>
      <c r="L306" s="79"/>
    </row>
    <row r="307" spans="2:12" ht="15.75" customHeight="1">
      <c r="B307" s="77"/>
      <c r="C307" s="77"/>
      <c r="D307" s="77"/>
      <c r="E307" s="77"/>
      <c r="F307" s="78"/>
      <c r="G307" s="77"/>
      <c r="H307" s="78"/>
      <c r="I307" s="78"/>
      <c r="J307" s="79"/>
      <c r="K307" s="79"/>
      <c r="L307" s="79"/>
    </row>
    <row r="308" spans="2:12" ht="15.75" customHeight="1">
      <c r="B308" s="77"/>
      <c r="C308" s="77"/>
      <c r="D308" s="77"/>
      <c r="E308" s="77"/>
      <c r="F308" s="78"/>
      <c r="G308" s="77"/>
      <c r="H308" s="78"/>
      <c r="I308" s="78"/>
      <c r="J308" s="79"/>
      <c r="K308" s="79"/>
      <c r="L308" s="79"/>
    </row>
    <row r="309" spans="2:12" ht="15.75" customHeight="1">
      <c r="B309" s="77"/>
      <c r="C309" s="77"/>
      <c r="D309" s="77"/>
      <c r="E309" s="77"/>
      <c r="F309" s="78"/>
      <c r="G309" s="77"/>
      <c r="H309" s="78"/>
      <c r="I309" s="78"/>
      <c r="J309" s="79"/>
      <c r="K309" s="79"/>
      <c r="L309" s="79"/>
    </row>
    <row r="310" spans="2:12" ht="15.75" customHeight="1">
      <c r="B310" s="77"/>
      <c r="C310" s="77"/>
      <c r="D310" s="77"/>
      <c r="E310" s="77"/>
      <c r="F310" s="78"/>
      <c r="G310" s="77"/>
      <c r="H310" s="78"/>
      <c r="I310" s="78"/>
      <c r="J310" s="79"/>
      <c r="K310" s="79"/>
      <c r="L310" s="79"/>
    </row>
    <row r="311" spans="2:12" ht="15.75" customHeight="1">
      <c r="B311" s="77"/>
      <c r="C311" s="77"/>
      <c r="D311" s="77"/>
      <c r="E311" s="77"/>
      <c r="F311" s="78"/>
      <c r="G311" s="77"/>
      <c r="H311" s="78"/>
      <c r="I311" s="78"/>
      <c r="J311" s="79"/>
      <c r="K311" s="79"/>
      <c r="L311" s="79"/>
    </row>
    <row r="312" spans="2:12" ht="15.75" customHeight="1">
      <c r="B312" s="77"/>
      <c r="C312" s="77"/>
      <c r="D312" s="77"/>
      <c r="E312" s="77"/>
      <c r="F312" s="78"/>
      <c r="G312" s="77"/>
      <c r="H312" s="78"/>
      <c r="I312" s="78"/>
      <c r="J312" s="79"/>
      <c r="K312" s="79"/>
      <c r="L312" s="79"/>
    </row>
    <row r="313" spans="2:12" ht="15.75" customHeight="1">
      <c r="B313" s="77"/>
      <c r="C313" s="77"/>
      <c r="D313" s="77"/>
      <c r="E313" s="77"/>
      <c r="F313" s="78"/>
      <c r="G313" s="77"/>
      <c r="H313" s="78"/>
      <c r="I313" s="78"/>
      <c r="J313" s="79"/>
      <c r="K313" s="79"/>
      <c r="L313" s="79"/>
    </row>
    <row r="314" spans="2:12" ht="15.75" customHeight="1">
      <c r="B314" s="77"/>
      <c r="C314" s="77"/>
      <c r="D314" s="77"/>
      <c r="E314" s="77"/>
      <c r="F314" s="78"/>
      <c r="G314" s="77"/>
      <c r="H314" s="78"/>
      <c r="I314" s="78"/>
      <c r="J314" s="79"/>
      <c r="K314" s="79"/>
      <c r="L314" s="79"/>
    </row>
    <row r="315" spans="2:12" ht="15.75" customHeight="1">
      <c r="B315" s="77"/>
      <c r="C315" s="77"/>
      <c r="D315" s="77"/>
      <c r="E315" s="77"/>
      <c r="F315" s="78"/>
      <c r="G315" s="77"/>
      <c r="H315" s="78"/>
      <c r="I315" s="78"/>
      <c r="J315" s="79"/>
      <c r="K315" s="79"/>
      <c r="L315" s="79"/>
    </row>
    <row r="316" spans="2:12" ht="15.75" customHeight="1">
      <c r="B316" s="77"/>
      <c r="C316" s="77"/>
      <c r="D316" s="77"/>
      <c r="E316" s="77"/>
      <c r="F316" s="78"/>
      <c r="G316" s="77"/>
      <c r="H316" s="78"/>
      <c r="I316" s="78"/>
      <c r="J316" s="79"/>
      <c r="K316" s="79"/>
      <c r="L316" s="79"/>
    </row>
    <row r="317" spans="2:12" ht="15.75" customHeight="1">
      <c r="B317" s="77"/>
      <c r="C317" s="77"/>
      <c r="D317" s="77"/>
      <c r="E317" s="77"/>
      <c r="F317" s="78"/>
      <c r="G317" s="77"/>
      <c r="H317" s="78"/>
      <c r="I317" s="78"/>
      <c r="J317" s="79"/>
      <c r="K317" s="79"/>
      <c r="L317" s="79"/>
    </row>
    <row r="318" spans="2:12" ht="15.75" customHeight="1">
      <c r="B318" s="77"/>
      <c r="C318" s="77"/>
      <c r="D318" s="77"/>
      <c r="E318" s="77"/>
      <c r="F318" s="78"/>
      <c r="G318" s="77"/>
      <c r="H318" s="78"/>
      <c r="I318" s="78"/>
      <c r="J318" s="79"/>
      <c r="K318" s="79"/>
      <c r="L318" s="79"/>
    </row>
    <row r="319" spans="2:12" ht="15.75" customHeight="1">
      <c r="B319" s="77"/>
      <c r="C319" s="77"/>
      <c r="D319" s="77"/>
      <c r="E319" s="77"/>
      <c r="F319" s="78"/>
      <c r="G319" s="77"/>
      <c r="H319" s="78"/>
      <c r="I319" s="78"/>
      <c r="J319" s="79"/>
      <c r="K319" s="79"/>
      <c r="L319" s="79"/>
    </row>
    <row r="320" spans="2:12" ht="15.75" customHeight="1">
      <c r="B320" s="77"/>
      <c r="C320" s="77"/>
      <c r="D320" s="77"/>
      <c r="E320" s="77"/>
      <c r="F320" s="78"/>
      <c r="G320" s="77"/>
      <c r="H320" s="78"/>
      <c r="I320" s="78"/>
      <c r="J320" s="79"/>
      <c r="K320" s="79"/>
      <c r="L320" s="79"/>
    </row>
    <row r="321" spans="2:12" ht="15.75" customHeight="1">
      <c r="B321" s="77"/>
      <c r="C321" s="77"/>
      <c r="D321" s="77"/>
      <c r="E321" s="77"/>
      <c r="F321" s="78"/>
      <c r="G321" s="77"/>
      <c r="H321" s="78"/>
      <c r="I321" s="78"/>
      <c r="J321" s="79"/>
      <c r="K321" s="79"/>
      <c r="L321" s="79"/>
    </row>
    <row r="322" spans="2:12" ht="15.75" customHeight="1">
      <c r="B322" s="77"/>
      <c r="C322" s="77"/>
      <c r="D322" s="77"/>
      <c r="E322" s="77"/>
      <c r="F322" s="78"/>
      <c r="G322" s="77"/>
      <c r="H322" s="78"/>
      <c r="I322" s="78"/>
      <c r="J322" s="79"/>
      <c r="K322" s="79"/>
      <c r="L322" s="79"/>
    </row>
    <row r="323" spans="2:12" ht="15.75" customHeight="1">
      <c r="B323" s="77"/>
      <c r="C323" s="77"/>
      <c r="D323" s="77"/>
      <c r="E323" s="77"/>
      <c r="F323" s="78"/>
      <c r="G323" s="77"/>
      <c r="H323" s="78"/>
      <c r="I323" s="78"/>
      <c r="J323" s="79"/>
      <c r="K323" s="79"/>
      <c r="L323" s="79"/>
    </row>
    <row r="324" spans="2:12" ht="15.75" customHeight="1">
      <c r="B324" s="77"/>
      <c r="C324" s="77"/>
      <c r="D324" s="77"/>
      <c r="E324" s="77"/>
      <c r="F324" s="78"/>
      <c r="G324" s="77"/>
      <c r="H324" s="78"/>
      <c r="I324" s="78"/>
      <c r="J324" s="79"/>
      <c r="K324" s="79"/>
      <c r="L324" s="79"/>
    </row>
    <row r="325" spans="2:12" ht="15.75" customHeight="1">
      <c r="B325" s="77"/>
      <c r="C325" s="77"/>
      <c r="D325" s="77"/>
      <c r="E325" s="77"/>
      <c r="F325" s="78"/>
      <c r="G325" s="77"/>
      <c r="H325" s="78"/>
      <c r="I325" s="78"/>
      <c r="J325" s="79"/>
      <c r="K325" s="79"/>
      <c r="L325" s="79"/>
    </row>
    <row r="326" spans="2:12" ht="15.75" customHeight="1">
      <c r="B326" s="77"/>
      <c r="C326" s="77"/>
      <c r="D326" s="77"/>
      <c r="E326" s="77"/>
      <c r="F326" s="78"/>
      <c r="G326" s="77"/>
      <c r="H326" s="78"/>
      <c r="I326" s="78"/>
      <c r="J326" s="79"/>
      <c r="K326" s="79"/>
      <c r="L326" s="79"/>
    </row>
    <row r="327" spans="2:12" ht="15.75" customHeight="1">
      <c r="B327" s="77"/>
      <c r="C327" s="77"/>
      <c r="D327" s="77"/>
      <c r="E327" s="77"/>
      <c r="F327" s="78"/>
      <c r="G327" s="77"/>
      <c r="H327" s="78"/>
      <c r="I327" s="78"/>
      <c r="J327" s="79"/>
      <c r="K327" s="79"/>
      <c r="L327" s="79"/>
    </row>
    <row r="328" spans="2:12" ht="15.75" customHeight="1">
      <c r="B328" s="77"/>
      <c r="C328" s="77"/>
      <c r="D328" s="77"/>
      <c r="E328" s="77"/>
      <c r="F328" s="78"/>
      <c r="G328" s="77"/>
      <c r="H328" s="78"/>
      <c r="I328" s="78"/>
      <c r="J328" s="79"/>
      <c r="K328" s="79"/>
      <c r="L328" s="79"/>
    </row>
    <row r="329" spans="2:12" ht="15.75" customHeight="1">
      <c r="B329" s="77"/>
      <c r="C329" s="77"/>
      <c r="D329" s="77"/>
      <c r="E329" s="77"/>
      <c r="F329" s="78"/>
      <c r="G329" s="77"/>
      <c r="H329" s="78"/>
      <c r="I329" s="78"/>
      <c r="J329" s="79"/>
      <c r="K329" s="79"/>
      <c r="L329" s="79"/>
    </row>
    <row r="330" spans="2:12" ht="15.75" customHeight="1">
      <c r="B330" s="77"/>
      <c r="C330" s="77"/>
      <c r="D330" s="77"/>
      <c r="E330" s="77"/>
      <c r="F330" s="78"/>
      <c r="G330" s="77"/>
      <c r="H330" s="78"/>
      <c r="I330" s="78"/>
      <c r="J330" s="79"/>
      <c r="K330" s="79"/>
      <c r="L330" s="79"/>
    </row>
    <row r="331" spans="2:12" ht="15.75" customHeight="1">
      <c r="B331" s="77"/>
      <c r="C331" s="77"/>
      <c r="D331" s="77"/>
      <c r="E331" s="77"/>
      <c r="F331" s="78"/>
      <c r="G331" s="77"/>
      <c r="H331" s="78"/>
      <c r="I331" s="78"/>
      <c r="J331" s="79"/>
      <c r="K331" s="79"/>
      <c r="L331" s="79"/>
    </row>
    <row r="332" spans="2:12" ht="15.75" customHeight="1">
      <c r="B332" s="77"/>
      <c r="C332" s="77"/>
      <c r="D332" s="77"/>
      <c r="E332" s="77"/>
      <c r="F332" s="78"/>
      <c r="G332" s="77"/>
      <c r="H332" s="78"/>
      <c r="I332" s="78"/>
      <c r="J332" s="79"/>
      <c r="K332" s="79"/>
      <c r="L332" s="79"/>
    </row>
    <row r="333" spans="2:12" ht="15.75" customHeight="1">
      <c r="B333" s="77"/>
      <c r="C333" s="77"/>
      <c r="D333" s="77"/>
      <c r="E333" s="77"/>
      <c r="F333" s="78"/>
      <c r="G333" s="77"/>
      <c r="H333" s="78"/>
      <c r="I333" s="78"/>
      <c r="J333" s="79"/>
      <c r="K333" s="79"/>
      <c r="L333" s="79"/>
    </row>
    <row r="334" spans="2:12" ht="15.75" customHeight="1">
      <c r="B334" s="77"/>
      <c r="C334" s="77"/>
      <c r="D334" s="77"/>
      <c r="E334" s="77"/>
      <c r="F334" s="78"/>
      <c r="G334" s="77"/>
      <c r="H334" s="78"/>
      <c r="I334" s="78"/>
      <c r="J334" s="79"/>
      <c r="K334" s="79"/>
      <c r="L334" s="79"/>
    </row>
    <row r="335" spans="2:12" ht="15.75" customHeight="1">
      <c r="B335" s="77"/>
      <c r="C335" s="77"/>
      <c r="D335" s="77"/>
      <c r="E335" s="77"/>
      <c r="F335" s="78"/>
      <c r="G335" s="77"/>
      <c r="H335" s="78"/>
      <c r="I335" s="78"/>
      <c r="J335" s="79"/>
      <c r="K335" s="79"/>
      <c r="L335" s="79"/>
    </row>
    <row r="336" spans="2:12" ht="15.75" customHeight="1">
      <c r="B336" s="77"/>
      <c r="C336" s="77"/>
      <c r="D336" s="77"/>
      <c r="E336" s="77"/>
      <c r="F336" s="78"/>
      <c r="G336" s="77"/>
      <c r="H336" s="78"/>
      <c r="I336" s="78"/>
      <c r="J336" s="79"/>
      <c r="K336" s="79"/>
      <c r="L336" s="79"/>
    </row>
    <row r="337" spans="2:12" ht="15.75" customHeight="1">
      <c r="B337" s="77"/>
      <c r="C337" s="77"/>
      <c r="D337" s="77"/>
      <c r="E337" s="77"/>
      <c r="F337" s="78"/>
      <c r="G337" s="77"/>
      <c r="H337" s="78"/>
      <c r="I337" s="78"/>
      <c r="J337" s="79"/>
      <c r="K337" s="79"/>
      <c r="L337" s="79"/>
    </row>
    <row r="338" spans="2:12" ht="15.75" customHeight="1">
      <c r="B338" s="77"/>
      <c r="C338" s="77"/>
      <c r="D338" s="77"/>
      <c r="E338" s="77"/>
      <c r="F338" s="78"/>
      <c r="G338" s="77"/>
      <c r="H338" s="78"/>
      <c r="I338" s="78"/>
      <c r="J338" s="79"/>
      <c r="K338" s="79"/>
      <c r="L338" s="79"/>
    </row>
    <row r="339" spans="2:12" ht="15.75" customHeight="1">
      <c r="B339" s="77"/>
      <c r="C339" s="77"/>
      <c r="D339" s="77"/>
      <c r="E339" s="77"/>
      <c r="F339" s="78"/>
      <c r="G339" s="77"/>
      <c r="H339" s="78"/>
      <c r="I339" s="78"/>
      <c r="J339" s="79"/>
      <c r="K339" s="79"/>
      <c r="L339" s="79"/>
    </row>
    <row r="340" spans="2:12" ht="15.75" customHeight="1">
      <c r="B340" s="77"/>
      <c r="C340" s="77"/>
      <c r="D340" s="77"/>
      <c r="E340" s="77"/>
      <c r="F340" s="78"/>
      <c r="G340" s="77"/>
      <c r="H340" s="78"/>
      <c r="I340" s="78"/>
      <c r="J340" s="79"/>
      <c r="K340" s="79"/>
      <c r="L340" s="79"/>
    </row>
    <row r="341" spans="2:12" ht="15.75" customHeight="1">
      <c r="B341" s="77"/>
      <c r="C341" s="77"/>
      <c r="D341" s="77"/>
      <c r="E341" s="77"/>
      <c r="F341" s="78"/>
      <c r="G341" s="77"/>
      <c r="H341" s="78"/>
      <c r="I341" s="78"/>
      <c r="J341" s="79"/>
      <c r="K341" s="79"/>
      <c r="L341" s="79"/>
    </row>
    <row r="342" spans="2:12" ht="15.75" customHeight="1">
      <c r="B342" s="77"/>
      <c r="C342" s="77"/>
      <c r="D342" s="77"/>
      <c r="E342" s="77"/>
      <c r="F342" s="78"/>
      <c r="G342" s="77"/>
      <c r="H342" s="78"/>
      <c r="I342" s="78"/>
      <c r="J342" s="79"/>
      <c r="K342" s="79"/>
      <c r="L342" s="79"/>
    </row>
    <row r="343" spans="2:12" ht="15.75" customHeight="1">
      <c r="B343" s="77"/>
      <c r="C343" s="77"/>
      <c r="D343" s="77"/>
      <c r="E343" s="77"/>
      <c r="F343" s="78"/>
      <c r="G343" s="77"/>
      <c r="H343" s="78"/>
      <c r="I343" s="78"/>
      <c r="J343" s="79"/>
      <c r="K343" s="79"/>
      <c r="L343" s="79"/>
    </row>
    <row r="344" spans="2:12" ht="15.75" customHeight="1">
      <c r="B344" s="77"/>
      <c r="C344" s="77"/>
      <c r="D344" s="77"/>
      <c r="E344" s="77"/>
      <c r="F344" s="78"/>
      <c r="G344" s="77"/>
      <c r="H344" s="78"/>
      <c r="I344" s="78"/>
      <c r="J344" s="79"/>
      <c r="K344" s="79"/>
      <c r="L344" s="79"/>
    </row>
    <row r="345" spans="2:12" ht="15.75" customHeight="1">
      <c r="B345" s="77"/>
      <c r="C345" s="77"/>
      <c r="D345" s="77"/>
      <c r="E345" s="77"/>
      <c r="F345" s="78"/>
      <c r="G345" s="77"/>
      <c r="H345" s="78"/>
      <c r="I345" s="78"/>
      <c r="J345" s="79"/>
      <c r="K345" s="79"/>
      <c r="L345" s="79"/>
    </row>
    <row r="346" spans="2:12" ht="15.75" customHeight="1">
      <c r="B346" s="77"/>
      <c r="C346" s="77"/>
      <c r="D346" s="77"/>
      <c r="E346" s="77"/>
      <c r="F346" s="78"/>
      <c r="G346" s="77"/>
      <c r="H346" s="78"/>
      <c r="I346" s="78"/>
      <c r="J346" s="79"/>
      <c r="K346" s="79"/>
      <c r="L346" s="79"/>
    </row>
    <row r="347" spans="2:12" ht="15.75" customHeight="1">
      <c r="B347" s="77"/>
      <c r="C347" s="77"/>
      <c r="D347" s="77"/>
      <c r="E347" s="77"/>
      <c r="F347" s="78"/>
      <c r="G347" s="77"/>
      <c r="H347" s="78"/>
      <c r="I347" s="78"/>
      <c r="J347" s="79"/>
      <c r="K347" s="79"/>
      <c r="L347" s="79"/>
    </row>
    <row r="348" spans="2:12" ht="15.75" customHeight="1">
      <c r="B348" s="77"/>
      <c r="C348" s="77"/>
      <c r="D348" s="77"/>
      <c r="E348" s="77"/>
      <c r="F348" s="78"/>
      <c r="G348" s="77"/>
      <c r="H348" s="78"/>
      <c r="I348" s="78"/>
      <c r="J348" s="79"/>
      <c r="K348" s="79"/>
      <c r="L348" s="79"/>
    </row>
    <row r="349" spans="2:12" ht="15.75" customHeight="1">
      <c r="B349" s="77"/>
      <c r="C349" s="77"/>
      <c r="D349" s="77"/>
      <c r="E349" s="77"/>
      <c r="F349" s="78"/>
      <c r="G349" s="77"/>
      <c r="H349" s="78"/>
      <c r="I349" s="78"/>
      <c r="J349" s="79"/>
      <c r="K349" s="79"/>
      <c r="L349" s="79"/>
    </row>
    <row r="350" spans="2:12" ht="15.75" customHeight="1">
      <c r="B350" s="77"/>
      <c r="C350" s="77"/>
      <c r="D350" s="77"/>
      <c r="E350" s="77"/>
      <c r="F350" s="78"/>
      <c r="G350" s="77"/>
      <c r="H350" s="78"/>
      <c r="I350" s="78"/>
      <c r="J350" s="79"/>
      <c r="K350" s="79"/>
      <c r="L350" s="79"/>
    </row>
    <row r="351" spans="2:12" ht="15.75" customHeight="1">
      <c r="B351" s="77"/>
      <c r="C351" s="77"/>
      <c r="D351" s="77"/>
      <c r="E351" s="77"/>
      <c r="F351" s="78"/>
      <c r="G351" s="77"/>
      <c r="H351" s="78"/>
      <c r="I351" s="78"/>
      <c r="J351" s="79"/>
      <c r="K351" s="79"/>
      <c r="L351" s="79"/>
    </row>
    <row r="352" spans="2:12" ht="15.75" customHeight="1">
      <c r="B352" s="77"/>
      <c r="C352" s="77"/>
      <c r="D352" s="77"/>
      <c r="E352" s="77"/>
      <c r="F352" s="78"/>
      <c r="G352" s="77"/>
      <c r="H352" s="78"/>
      <c r="I352" s="78"/>
      <c r="J352" s="79"/>
      <c r="K352" s="79"/>
      <c r="L352" s="79"/>
    </row>
    <row r="353" spans="2:12" ht="15.75" customHeight="1">
      <c r="B353" s="77"/>
      <c r="C353" s="77"/>
      <c r="D353" s="77"/>
      <c r="E353" s="77"/>
      <c r="F353" s="78"/>
      <c r="G353" s="77"/>
      <c r="H353" s="78"/>
      <c r="I353" s="78"/>
      <c r="J353" s="79"/>
      <c r="K353" s="79"/>
      <c r="L353" s="79"/>
    </row>
    <row r="354" spans="2:12" ht="15.75" customHeight="1">
      <c r="B354" s="77"/>
      <c r="C354" s="77"/>
      <c r="D354" s="77"/>
      <c r="E354" s="77"/>
      <c r="F354" s="78"/>
      <c r="G354" s="77"/>
      <c r="H354" s="78"/>
      <c r="I354" s="78"/>
      <c r="J354" s="79"/>
      <c r="K354" s="79"/>
      <c r="L354" s="79"/>
    </row>
    <row r="355" spans="2:12" ht="15.75" customHeight="1">
      <c r="B355" s="77"/>
      <c r="C355" s="77"/>
      <c r="D355" s="77"/>
      <c r="E355" s="77"/>
      <c r="F355" s="78"/>
      <c r="G355" s="77"/>
      <c r="H355" s="78"/>
      <c r="I355" s="78"/>
      <c r="J355" s="79"/>
      <c r="K355" s="79"/>
      <c r="L355" s="79"/>
    </row>
    <row r="356" spans="2:12" ht="15.75" customHeight="1">
      <c r="B356" s="77"/>
      <c r="C356" s="77"/>
      <c r="D356" s="77"/>
      <c r="E356" s="77"/>
      <c r="F356" s="78"/>
      <c r="G356" s="77"/>
      <c r="H356" s="78"/>
      <c r="I356" s="78"/>
      <c r="J356" s="79"/>
      <c r="K356" s="79"/>
      <c r="L356" s="79"/>
    </row>
    <row r="357" spans="2:12" ht="15.75" customHeight="1">
      <c r="B357" s="77"/>
      <c r="C357" s="77"/>
      <c r="D357" s="77"/>
      <c r="E357" s="77"/>
      <c r="F357" s="78"/>
      <c r="G357" s="77"/>
      <c r="H357" s="78"/>
      <c r="I357" s="78"/>
      <c r="J357" s="79"/>
      <c r="K357" s="79"/>
      <c r="L357" s="79"/>
    </row>
    <row r="358" spans="2:12" ht="15.75" customHeight="1">
      <c r="B358" s="77"/>
      <c r="C358" s="77"/>
      <c r="D358" s="77"/>
      <c r="E358" s="77"/>
      <c r="F358" s="78"/>
      <c r="G358" s="77"/>
      <c r="H358" s="78"/>
      <c r="I358" s="78"/>
      <c r="J358" s="79"/>
      <c r="K358" s="79"/>
      <c r="L358" s="79"/>
    </row>
    <row r="359" spans="2:12" ht="15.75" customHeight="1">
      <c r="B359" s="77"/>
      <c r="C359" s="77"/>
      <c r="D359" s="77"/>
      <c r="E359" s="77"/>
      <c r="F359" s="78"/>
      <c r="G359" s="77"/>
      <c r="H359" s="78"/>
      <c r="I359" s="78"/>
      <c r="J359" s="79"/>
      <c r="K359" s="79"/>
      <c r="L359" s="79"/>
    </row>
    <row r="360" spans="2:12" ht="15.75" customHeight="1">
      <c r="B360" s="77"/>
      <c r="C360" s="77"/>
      <c r="D360" s="77"/>
      <c r="E360" s="77"/>
      <c r="F360" s="78"/>
      <c r="G360" s="77"/>
      <c r="H360" s="78"/>
      <c r="I360" s="78"/>
      <c r="J360" s="79"/>
      <c r="K360" s="79"/>
      <c r="L360" s="79"/>
    </row>
    <row r="361" spans="2:12" ht="15.75" customHeight="1">
      <c r="B361" s="77"/>
      <c r="C361" s="77"/>
      <c r="D361" s="77"/>
      <c r="E361" s="77"/>
      <c r="F361" s="78"/>
      <c r="G361" s="77"/>
      <c r="H361" s="78"/>
      <c r="I361" s="78"/>
      <c r="J361" s="79"/>
      <c r="K361" s="79"/>
      <c r="L361" s="79"/>
    </row>
    <row r="362" spans="2:12" ht="15.75" customHeight="1">
      <c r="B362" s="77"/>
      <c r="C362" s="77"/>
      <c r="D362" s="77"/>
      <c r="E362" s="77"/>
      <c r="F362" s="78"/>
      <c r="G362" s="77"/>
      <c r="H362" s="78"/>
      <c r="I362" s="78"/>
      <c r="J362" s="79"/>
      <c r="K362" s="79"/>
      <c r="L362" s="79"/>
    </row>
    <row r="363" spans="2:12" ht="15.75" customHeight="1">
      <c r="B363" s="77"/>
      <c r="C363" s="77"/>
      <c r="D363" s="77"/>
      <c r="E363" s="77"/>
      <c r="F363" s="78"/>
      <c r="G363" s="77"/>
      <c r="H363" s="78"/>
      <c r="I363" s="78"/>
      <c r="J363" s="79"/>
      <c r="K363" s="79"/>
      <c r="L363" s="79"/>
    </row>
    <row r="364" spans="2:12" ht="15.75" customHeight="1">
      <c r="B364" s="77"/>
      <c r="C364" s="77"/>
      <c r="D364" s="77"/>
      <c r="E364" s="77"/>
      <c r="F364" s="78"/>
      <c r="G364" s="77"/>
      <c r="H364" s="78"/>
      <c r="I364" s="78"/>
      <c r="J364" s="79"/>
      <c r="K364" s="79"/>
      <c r="L364" s="79"/>
    </row>
    <row r="365" spans="2:12" ht="15.75" customHeight="1">
      <c r="B365" s="77"/>
      <c r="C365" s="77"/>
      <c r="D365" s="77"/>
      <c r="E365" s="77"/>
      <c r="F365" s="78"/>
      <c r="G365" s="77"/>
      <c r="H365" s="78"/>
      <c r="I365" s="78"/>
      <c r="J365" s="79"/>
      <c r="K365" s="79"/>
      <c r="L365" s="79"/>
    </row>
    <row r="366" spans="2:12" ht="15.75" customHeight="1">
      <c r="B366" s="77"/>
      <c r="C366" s="77"/>
      <c r="D366" s="77"/>
      <c r="E366" s="77"/>
      <c r="F366" s="78"/>
      <c r="G366" s="77"/>
      <c r="H366" s="78"/>
      <c r="I366" s="78"/>
      <c r="J366" s="79"/>
      <c r="K366" s="79"/>
      <c r="L366" s="79"/>
    </row>
    <row r="367" spans="2:12" ht="15.75" customHeight="1">
      <c r="B367" s="77"/>
      <c r="C367" s="77"/>
      <c r="D367" s="77"/>
      <c r="E367" s="77"/>
      <c r="F367" s="78"/>
      <c r="G367" s="77"/>
      <c r="H367" s="78"/>
      <c r="I367" s="78"/>
      <c r="J367" s="79"/>
      <c r="K367" s="79"/>
      <c r="L367" s="79"/>
    </row>
    <row r="368" spans="2:12" ht="15.75" customHeight="1">
      <c r="B368" s="77"/>
      <c r="C368" s="77"/>
      <c r="D368" s="77"/>
      <c r="E368" s="77"/>
      <c r="F368" s="78"/>
      <c r="G368" s="77"/>
      <c r="H368" s="78"/>
      <c r="I368" s="78"/>
      <c r="J368" s="79"/>
      <c r="K368" s="79"/>
      <c r="L368" s="79"/>
    </row>
    <row r="369" spans="2:12" ht="15.75" customHeight="1">
      <c r="B369" s="77"/>
      <c r="C369" s="77"/>
      <c r="D369" s="77"/>
      <c r="E369" s="77"/>
      <c r="F369" s="78"/>
      <c r="G369" s="77"/>
      <c r="H369" s="78"/>
      <c r="I369" s="78"/>
      <c r="J369" s="79"/>
      <c r="K369" s="79"/>
      <c r="L369" s="79"/>
    </row>
    <row r="370" spans="2:12" ht="15.75" customHeight="1">
      <c r="B370" s="77"/>
      <c r="C370" s="77"/>
      <c r="D370" s="77"/>
      <c r="E370" s="77"/>
      <c r="F370" s="78"/>
      <c r="G370" s="77"/>
      <c r="H370" s="78"/>
      <c r="I370" s="78"/>
      <c r="J370" s="79"/>
      <c r="K370" s="79"/>
      <c r="L370" s="79"/>
    </row>
    <row r="371" spans="2:12" ht="15.75" customHeight="1">
      <c r="B371" s="77"/>
      <c r="C371" s="77"/>
      <c r="D371" s="77"/>
      <c r="E371" s="77"/>
      <c r="F371" s="78"/>
      <c r="G371" s="77"/>
      <c r="H371" s="78"/>
      <c r="I371" s="78"/>
      <c r="J371" s="79"/>
      <c r="K371" s="79"/>
      <c r="L371" s="79"/>
    </row>
    <row r="372" spans="2:12" ht="15.75" customHeight="1">
      <c r="B372" s="77"/>
      <c r="C372" s="77"/>
      <c r="D372" s="77"/>
      <c r="E372" s="77"/>
      <c r="F372" s="78"/>
      <c r="G372" s="77"/>
      <c r="H372" s="78"/>
      <c r="I372" s="78"/>
      <c r="J372" s="79"/>
      <c r="K372" s="79"/>
      <c r="L372" s="79"/>
    </row>
    <row r="373" spans="2:12" ht="15.75" customHeight="1">
      <c r="B373" s="77"/>
      <c r="C373" s="77"/>
      <c r="D373" s="77"/>
      <c r="E373" s="77"/>
      <c r="F373" s="78"/>
      <c r="G373" s="77"/>
      <c r="H373" s="78"/>
      <c r="I373" s="78"/>
      <c r="J373" s="79"/>
      <c r="K373" s="79"/>
      <c r="L373" s="79"/>
    </row>
    <row r="374" spans="2:12" ht="15.75" customHeight="1">
      <c r="B374" s="77"/>
      <c r="C374" s="77"/>
      <c r="D374" s="77"/>
      <c r="E374" s="77"/>
      <c r="F374" s="78"/>
      <c r="G374" s="77"/>
      <c r="H374" s="78"/>
      <c r="I374" s="78"/>
      <c r="J374" s="79"/>
      <c r="K374" s="79"/>
      <c r="L374" s="79"/>
    </row>
    <row r="375" spans="2:12" ht="15.75" customHeight="1">
      <c r="B375" s="77"/>
      <c r="C375" s="77"/>
      <c r="D375" s="77"/>
      <c r="E375" s="77"/>
      <c r="F375" s="78"/>
      <c r="G375" s="77"/>
      <c r="H375" s="78"/>
      <c r="I375" s="78"/>
      <c r="J375" s="79"/>
      <c r="K375" s="79"/>
      <c r="L375" s="79"/>
    </row>
    <row r="376" spans="2:12" ht="15.75" customHeight="1">
      <c r="B376" s="77"/>
      <c r="C376" s="77"/>
      <c r="D376" s="77"/>
      <c r="E376" s="77"/>
      <c r="F376" s="78"/>
      <c r="G376" s="77"/>
      <c r="H376" s="78"/>
      <c r="I376" s="78"/>
      <c r="J376" s="79"/>
      <c r="K376" s="79"/>
      <c r="L376" s="79"/>
    </row>
    <row r="377" spans="2:12" ht="15.75" customHeight="1">
      <c r="B377" s="77"/>
      <c r="C377" s="77"/>
      <c r="D377" s="77"/>
      <c r="E377" s="77"/>
      <c r="F377" s="78"/>
      <c r="G377" s="77"/>
      <c r="H377" s="78"/>
      <c r="I377" s="78"/>
      <c r="J377" s="79"/>
      <c r="K377" s="79"/>
      <c r="L377" s="79"/>
    </row>
    <row r="378" spans="2:12" ht="15.75" customHeight="1">
      <c r="B378" s="77"/>
      <c r="C378" s="77"/>
      <c r="D378" s="77"/>
      <c r="E378" s="77"/>
      <c r="F378" s="78"/>
      <c r="G378" s="77"/>
      <c r="H378" s="78"/>
      <c r="I378" s="78"/>
      <c r="J378" s="79"/>
      <c r="K378" s="79"/>
      <c r="L378" s="79"/>
    </row>
    <row r="379" spans="2:12" ht="15.75" customHeight="1">
      <c r="B379" s="77"/>
      <c r="C379" s="77"/>
      <c r="D379" s="77"/>
      <c r="E379" s="77"/>
      <c r="F379" s="78"/>
      <c r="G379" s="77"/>
      <c r="H379" s="78"/>
      <c r="I379" s="78"/>
      <c r="J379" s="79"/>
      <c r="K379" s="79"/>
      <c r="L379" s="79"/>
    </row>
    <row r="380" spans="2:12" ht="15.75" customHeight="1">
      <c r="B380" s="77"/>
      <c r="C380" s="77"/>
      <c r="D380" s="77"/>
      <c r="E380" s="77"/>
      <c r="F380" s="78"/>
      <c r="G380" s="77"/>
      <c r="H380" s="78"/>
      <c r="I380" s="78"/>
      <c r="J380" s="79"/>
      <c r="K380" s="79"/>
      <c r="L380" s="79"/>
    </row>
    <row r="381" spans="2:12" ht="15.75" customHeight="1">
      <c r="B381" s="77"/>
      <c r="C381" s="77"/>
      <c r="D381" s="77"/>
      <c r="E381" s="77"/>
      <c r="F381" s="78"/>
      <c r="G381" s="77"/>
      <c r="H381" s="78"/>
      <c r="I381" s="78"/>
      <c r="J381" s="79"/>
      <c r="K381" s="79"/>
      <c r="L381" s="79"/>
    </row>
    <row r="382" spans="2:12" ht="15.75" customHeight="1">
      <c r="B382" s="77"/>
      <c r="C382" s="77"/>
      <c r="D382" s="77"/>
      <c r="E382" s="77"/>
      <c r="F382" s="78"/>
      <c r="G382" s="77"/>
      <c r="H382" s="78"/>
      <c r="I382" s="78"/>
      <c r="J382" s="79"/>
      <c r="K382" s="79"/>
      <c r="L382" s="79"/>
    </row>
    <row r="383" spans="2:12" ht="15.75" customHeight="1">
      <c r="B383" s="77"/>
      <c r="C383" s="77"/>
      <c r="D383" s="77"/>
      <c r="E383" s="77"/>
      <c r="F383" s="78"/>
      <c r="G383" s="77"/>
      <c r="H383" s="78"/>
      <c r="I383" s="78"/>
      <c r="J383" s="79"/>
      <c r="K383" s="79"/>
      <c r="L383" s="79"/>
    </row>
    <row r="384" spans="2:12" ht="15.75" customHeight="1">
      <c r="B384" s="77"/>
      <c r="C384" s="77"/>
      <c r="D384" s="77"/>
      <c r="E384" s="77"/>
      <c r="F384" s="78"/>
      <c r="G384" s="77"/>
      <c r="H384" s="78"/>
      <c r="I384" s="78"/>
      <c r="J384" s="79"/>
      <c r="K384" s="79"/>
      <c r="L384" s="79"/>
    </row>
    <row r="385" spans="2:12" ht="15.75" customHeight="1">
      <c r="B385" s="77"/>
      <c r="C385" s="77"/>
      <c r="D385" s="77"/>
      <c r="E385" s="77"/>
      <c r="F385" s="78"/>
      <c r="G385" s="77"/>
      <c r="H385" s="78"/>
      <c r="I385" s="78"/>
      <c r="J385" s="79"/>
      <c r="K385" s="79"/>
      <c r="L385" s="79"/>
    </row>
    <row r="386" spans="2:12" ht="15.75" customHeight="1">
      <c r="B386" s="77"/>
      <c r="C386" s="77"/>
      <c r="D386" s="77"/>
      <c r="E386" s="77"/>
      <c r="F386" s="78"/>
      <c r="G386" s="77"/>
      <c r="H386" s="78"/>
      <c r="I386" s="78"/>
      <c r="J386" s="79"/>
      <c r="K386" s="79"/>
      <c r="L386" s="79"/>
    </row>
    <row r="387" spans="2:12" ht="15.75" customHeight="1">
      <c r="B387" s="77"/>
      <c r="C387" s="77"/>
      <c r="D387" s="77"/>
      <c r="E387" s="77"/>
      <c r="F387" s="78"/>
      <c r="G387" s="77"/>
      <c r="H387" s="78"/>
      <c r="I387" s="78"/>
      <c r="J387" s="79"/>
      <c r="K387" s="79"/>
      <c r="L387" s="79"/>
    </row>
    <row r="388" spans="2:12" ht="15.75" customHeight="1">
      <c r="B388" s="77"/>
      <c r="C388" s="77"/>
      <c r="D388" s="77"/>
      <c r="E388" s="77"/>
      <c r="F388" s="78"/>
      <c r="G388" s="77"/>
      <c r="H388" s="78"/>
      <c r="I388" s="78"/>
      <c r="J388" s="79"/>
      <c r="K388" s="79"/>
      <c r="L388" s="79"/>
    </row>
    <row r="389" spans="2:12" ht="15.75" customHeight="1">
      <c r="B389" s="77"/>
      <c r="C389" s="77"/>
      <c r="D389" s="77"/>
      <c r="E389" s="77"/>
      <c r="F389" s="78"/>
      <c r="G389" s="77"/>
      <c r="H389" s="78"/>
      <c r="I389" s="78"/>
      <c r="J389" s="79"/>
      <c r="K389" s="79"/>
      <c r="L389" s="79"/>
    </row>
    <row r="390" spans="2:12" ht="15.75" customHeight="1">
      <c r="B390" s="77"/>
      <c r="C390" s="77"/>
      <c r="D390" s="77"/>
      <c r="E390" s="77"/>
      <c r="F390" s="78"/>
      <c r="G390" s="77"/>
      <c r="H390" s="78"/>
      <c r="I390" s="78"/>
      <c r="J390" s="79"/>
      <c r="K390" s="79"/>
      <c r="L390" s="79"/>
    </row>
    <row r="391" spans="2:12" ht="15.75" customHeight="1">
      <c r="B391" s="77"/>
      <c r="C391" s="77"/>
      <c r="D391" s="77"/>
      <c r="E391" s="77"/>
      <c r="F391" s="78"/>
      <c r="G391" s="77"/>
      <c r="H391" s="78"/>
      <c r="I391" s="78"/>
      <c r="J391" s="79"/>
      <c r="K391" s="79"/>
      <c r="L391" s="79"/>
    </row>
    <row r="392" spans="2:12" ht="15.75" customHeight="1">
      <c r="B392" s="77"/>
      <c r="C392" s="77"/>
      <c r="D392" s="77"/>
      <c r="E392" s="77"/>
      <c r="F392" s="78"/>
      <c r="G392" s="77"/>
      <c r="H392" s="78"/>
      <c r="I392" s="78"/>
      <c r="J392" s="79"/>
      <c r="K392" s="79"/>
      <c r="L392" s="79"/>
    </row>
    <row r="393" spans="2:12" ht="15.75" customHeight="1">
      <c r="B393" s="77"/>
      <c r="C393" s="77"/>
      <c r="D393" s="77"/>
      <c r="E393" s="77"/>
      <c r="F393" s="78"/>
      <c r="G393" s="77"/>
      <c r="H393" s="78"/>
      <c r="I393" s="78"/>
      <c r="J393" s="79"/>
      <c r="K393" s="79"/>
      <c r="L393" s="79"/>
    </row>
    <row r="394" spans="2:12" ht="15.75" customHeight="1">
      <c r="B394" s="77"/>
      <c r="C394" s="77"/>
      <c r="D394" s="77"/>
      <c r="E394" s="77"/>
      <c r="F394" s="78"/>
      <c r="G394" s="77"/>
      <c r="H394" s="78"/>
      <c r="I394" s="78"/>
      <c r="J394" s="79"/>
      <c r="K394" s="79"/>
      <c r="L394" s="79"/>
    </row>
    <row r="395" spans="2:12" ht="15.75" customHeight="1">
      <c r="B395" s="77"/>
      <c r="C395" s="77"/>
      <c r="D395" s="77"/>
      <c r="E395" s="77"/>
      <c r="F395" s="78"/>
      <c r="G395" s="77"/>
      <c r="H395" s="78"/>
      <c r="I395" s="78"/>
      <c r="J395" s="79"/>
      <c r="K395" s="79"/>
      <c r="L395" s="79"/>
    </row>
    <row r="396" spans="2:12" ht="15.75" customHeight="1">
      <c r="B396" s="77"/>
      <c r="C396" s="77"/>
      <c r="D396" s="77"/>
      <c r="E396" s="77"/>
      <c r="F396" s="78"/>
      <c r="G396" s="77"/>
      <c r="H396" s="78"/>
      <c r="I396" s="78"/>
      <c r="J396" s="79"/>
      <c r="K396" s="79"/>
      <c r="L396" s="79"/>
    </row>
    <row r="397" spans="2:12" ht="15.75" customHeight="1">
      <c r="B397" s="77"/>
      <c r="C397" s="77"/>
      <c r="D397" s="77"/>
      <c r="E397" s="77"/>
      <c r="F397" s="78"/>
      <c r="G397" s="77"/>
      <c r="H397" s="78"/>
      <c r="I397" s="78"/>
      <c r="J397" s="79"/>
      <c r="K397" s="79"/>
      <c r="L397" s="79"/>
    </row>
    <row r="398" spans="2:12" ht="15.75" customHeight="1">
      <c r="B398" s="77"/>
      <c r="C398" s="77"/>
      <c r="D398" s="77"/>
      <c r="E398" s="77"/>
      <c r="F398" s="78"/>
      <c r="G398" s="77"/>
      <c r="H398" s="78"/>
      <c r="I398" s="78"/>
      <c r="J398" s="79"/>
      <c r="K398" s="79"/>
      <c r="L398" s="79"/>
    </row>
    <row r="399" spans="2:12" ht="15.75" customHeight="1">
      <c r="B399" s="77"/>
      <c r="C399" s="77"/>
      <c r="D399" s="77"/>
      <c r="E399" s="77"/>
      <c r="F399" s="78"/>
      <c r="G399" s="77"/>
      <c r="H399" s="78"/>
      <c r="I399" s="78"/>
      <c r="J399" s="79"/>
      <c r="K399" s="79"/>
      <c r="L399" s="79"/>
    </row>
    <row r="400" spans="2:12" ht="15.75" customHeight="1">
      <c r="B400" s="77"/>
      <c r="C400" s="77"/>
      <c r="D400" s="77"/>
      <c r="E400" s="77"/>
      <c r="F400" s="78"/>
      <c r="G400" s="77"/>
      <c r="H400" s="78"/>
      <c r="I400" s="78"/>
      <c r="J400" s="79"/>
      <c r="K400" s="79"/>
      <c r="L400" s="79"/>
    </row>
    <row r="401" spans="2:12" ht="15.75" customHeight="1">
      <c r="B401" s="77"/>
      <c r="C401" s="77"/>
      <c r="D401" s="77"/>
      <c r="E401" s="77"/>
      <c r="F401" s="78"/>
      <c r="G401" s="77"/>
      <c r="H401" s="78"/>
      <c r="I401" s="78"/>
      <c r="J401" s="79"/>
      <c r="K401" s="79"/>
      <c r="L401" s="79"/>
    </row>
    <row r="402" spans="2:12" ht="15.75" customHeight="1">
      <c r="B402" s="77"/>
      <c r="C402" s="77"/>
      <c r="D402" s="77"/>
      <c r="E402" s="77"/>
      <c r="F402" s="78"/>
      <c r="G402" s="77"/>
      <c r="H402" s="78"/>
      <c r="I402" s="78"/>
      <c r="J402" s="79"/>
      <c r="K402" s="79"/>
      <c r="L402" s="79"/>
    </row>
    <row r="403" spans="2:12" ht="15.75" customHeight="1">
      <c r="B403" s="77"/>
      <c r="C403" s="77"/>
      <c r="D403" s="77"/>
      <c r="E403" s="77"/>
      <c r="F403" s="78"/>
      <c r="G403" s="77"/>
      <c r="H403" s="78"/>
      <c r="I403" s="78"/>
      <c r="J403" s="79"/>
      <c r="K403" s="79"/>
      <c r="L403" s="79"/>
    </row>
    <row r="404" spans="2:12" ht="15.75" customHeight="1">
      <c r="B404" s="77"/>
      <c r="C404" s="77"/>
      <c r="D404" s="77"/>
      <c r="E404" s="77"/>
      <c r="F404" s="78"/>
      <c r="G404" s="77"/>
      <c r="H404" s="78"/>
      <c r="I404" s="78"/>
      <c r="J404" s="79"/>
      <c r="K404" s="79"/>
      <c r="L404" s="79"/>
    </row>
    <row r="405" spans="2:12" ht="15.75" customHeight="1">
      <c r="B405" s="77"/>
      <c r="C405" s="77"/>
      <c r="D405" s="77"/>
      <c r="E405" s="77"/>
      <c r="F405" s="78"/>
      <c r="G405" s="77"/>
      <c r="H405" s="78"/>
      <c r="I405" s="78"/>
      <c r="J405" s="79"/>
      <c r="K405" s="79"/>
      <c r="L405" s="79"/>
    </row>
    <row r="406" spans="2:12" ht="15.75" customHeight="1">
      <c r="B406" s="77"/>
      <c r="C406" s="77"/>
      <c r="D406" s="77"/>
      <c r="E406" s="77"/>
      <c r="F406" s="78"/>
      <c r="G406" s="77"/>
      <c r="H406" s="78"/>
      <c r="I406" s="78"/>
      <c r="J406" s="79"/>
      <c r="K406" s="79"/>
      <c r="L406" s="79"/>
    </row>
    <row r="407" spans="2:12" ht="15.75" customHeight="1">
      <c r="B407" s="77"/>
      <c r="C407" s="77"/>
      <c r="D407" s="77"/>
      <c r="E407" s="77"/>
      <c r="F407" s="78"/>
      <c r="G407" s="77"/>
      <c r="H407" s="78"/>
      <c r="I407" s="78"/>
      <c r="J407" s="79"/>
      <c r="K407" s="79"/>
      <c r="L407" s="79"/>
    </row>
    <row r="408" spans="2:12" ht="15.75" customHeight="1">
      <c r="B408" s="77"/>
      <c r="C408" s="77"/>
      <c r="D408" s="77"/>
      <c r="E408" s="77"/>
      <c r="F408" s="78"/>
      <c r="G408" s="77"/>
      <c r="H408" s="78"/>
      <c r="I408" s="78"/>
      <c r="J408" s="79"/>
      <c r="K408" s="79"/>
      <c r="L408" s="79"/>
    </row>
    <row r="409" spans="2:12" ht="15.75" customHeight="1">
      <c r="B409" s="77"/>
      <c r="C409" s="77"/>
      <c r="D409" s="77"/>
      <c r="E409" s="77"/>
      <c r="F409" s="78"/>
      <c r="G409" s="77"/>
      <c r="H409" s="78"/>
      <c r="I409" s="78"/>
      <c r="J409" s="79"/>
      <c r="K409" s="79"/>
      <c r="L409" s="79"/>
    </row>
    <row r="410" spans="2:12" ht="15.75" customHeight="1">
      <c r="B410" s="77"/>
      <c r="C410" s="77"/>
      <c r="D410" s="77"/>
      <c r="E410" s="77"/>
      <c r="F410" s="78"/>
      <c r="G410" s="77"/>
      <c r="H410" s="78"/>
      <c r="I410" s="78"/>
      <c r="J410" s="79"/>
      <c r="K410" s="79"/>
      <c r="L410" s="79"/>
    </row>
    <row r="411" spans="2:12" ht="15.75" customHeight="1">
      <c r="B411" s="77"/>
      <c r="C411" s="77"/>
      <c r="D411" s="77"/>
      <c r="E411" s="77"/>
      <c r="F411" s="78"/>
      <c r="G411" s="77"/>
      <c r="H411" s="78"/>
      <c r="I411" s="78"/>
      <c r="J411" s="79"/>
      <c r="K411" s="79"/>
      <c r="L411" s="79"/>
    </row>
    <row r="412" spans="2:12" ht="15.75" customHeight="1">
      <c r="B412" s="77"/>
      <c r="C412" s="77"/>
      <c r="D412" s="77"/>
      <c r="E412" s="77"/>
      <c r="F412" s="78"/>
      <c r="G412" s="77"/>
      <c r="H412" s="78"/>
      <c r="I412" s="78"/>
      <c r="J412" s="79"/>
      <c r="K412" s="79"/>
      <c r="L412" s="79"/>
    </row>
    <row r="413" spans="2:12" ht="15.75" customHeight="1">
      <c r="B413" s="77"/>
      <c r="C413" s="77"/>
      <c r="D413" s="77"/>
      <c r="E413" s="77"/>
      <c r="F413" s="78"/>
      <c r="G413" s="77"/>
      <c r="H413" s="78"/>
      <c r="I413" s="78"/>
      <c r="J413" s="79"/>
      <c r="K413" s="79"/>
      <c r="L413" s="79"/>
    </row>
    <row r="414" spans="2:12" ht="15.75" customHeight="1">
      <c r="B414" s="77"/>
      <c r="C414" s="77"/>
      <c r="D414" s="77"/>
      <c r="E414" s="77"/>
      <c r="F414" s="78"/>
      <c r="G414" s="77"/>
      <c r="H414" s="78"/>
      <c r="I414" s="78"/>
      <c r="J414" s="79"/>
      <c r="K414" s="79"/>
      <c r="L414" s="79"/>
    </row>
    <row r="415" spans="2:12" ht="15.75" customHeight="1">
      <c r="B415" s="77"/>
      <c r="C415" s="77"/>
      <c r="D415" s="77"/>
      <c r="E415" s="77"/>
      <c r="F415" s="78"/>
      <c r="G415" s="77"/>
      <c r="H415" s="78"/>
      <c r="I415" s="78"/>
      <c r="J415" s="79"/>
      <c r="K415" s="79"/>
      <c r="L415" s="79"/>
    </row>
    <row r="416" spans="2:12" ht="15.75" customHeight="1">
      <c r="B416" s="77"/>
      <c r="C416" s="77"/>
      <c r="D416" s="77"/>
      <c r="E416" s="77"/>
      <c r="F416" s="78"/>
      <c r="G416" s="77"/>
      <c r="H416" s="78"/>
      <c r="I416" s="78"/>
      <c r="J416" s="79"/>
      <c r="K416" s="79"/>
      <c r="L416" s="79"/>
    </row>
    <row r="417" spans="2:12" ht="15.75" customHeight="1">
      <c r="B417" s="77"/>
      <c r="C417" s="77"/>
      <c r="D417" s="77"/>
      <c r="E417" s="77"/>
      <c r="F417" s="78"/>
      <c r="G417" s="77"/>
      <c r="H417" s="78"/>
      <c r="I417" s="78"/>
      <c r="J417" s="79"/>
      <c r="K417" s="79"/>
      <c r="L417" s="79"/>
    </row>
    <row r="418" spans="2:12" ht="15.75" customHeight="1">
      <c r="B418" s="77"/>
      <c r="C418" s="77"/>
      <c r="D418" s="77"/>
      <c r="E418" s="77"/>
      <c r="F418" s="78"/>
      <c r="G418" s="77"/>
      <c r="H418" s="78"/>
      <c r="I418" s="78"/>
      <c r="J418" s="79"/>
      <c r="K418" s="79"/>
      <c r="L418" s="79"/>
    </row>
    <row r="419" spans="2:12" ht="15.75" customHeight="1">
      <c r="B419" s="77"/>
      <c r="C419" s="77"/>
      <c r="D419" s="77"/>
      <c r="E419" s="77"/>
      <c r="F419" s="78"/>
      <c r="G419" s="77"/>
      <c r="H419" s="78"/>
      <c r="I419" s="78"/>
      <c r="J419" s="79"/>
      <c r="K419" s="79"/>
      <c r="L419" s="79"/>
    </row>
    <row r="420" spans="2:12" ht="15.75" customHeight="1">
      <c r="B420" s="77"/>
      <c r="C420" s="77"/>
      <c r="D420" s="77"/>
      <c r="E420" s="77"/>
      <c r="F420" s="78"/>
      <c r="G420" s="77"/>
      <c r="H420" s="78"/>
      <c r="I420" s="78"/>
      <c r="J420" s="79"/>
      <c r="K420" s="79"/>
      <c r="L420" s="79"/>
    </row>
    <row r="421" spans="2:12" ht="15.75" customHeight="1">
      <c r="B421" s="77"/>
      <c r="C421" s="77"/>
      <c r="D421" s="77"/>
      <c r="E421" s="77"/>
      <c r="F421" s="78"/>
      <c r="G421" s="77"/>
      <c r="H421" s="78"/>
      <c r="I421" s="78"/>
      <c r="J421" s="79"/>
      <c r="K421" s="79"/>
      <c r="L421" s="79"/>
    </row>
    <row r="422" spans="2:12" ht="15.75" customHeight="1">
      <c r="B422" s="77"/>
      <c r="C422" s="77"/>
      <c r="D422" s="77"/>
      <c r="E422" s="77"/>
      <c r="F422" s="78"/>
      <c r="G422" s="77"/>
      <c r="H422" s="78"/>
      <c r="I422" s="78"/>
      <c r="J422" s="79"/>
      <c r="K422" s="79"/>
      <c r="L422" s="79"/>
    </row>
    <row r="423" spans="2:12" ht="15.75" customHeight="1">
      <c r="B423" s="77"/>
      <c r="C423" s="77"/>
      <c r="D423" s="77"/>
      <c r="E423" s="77"/>
      <c r="F423" s="78"/>
      <c r="G423" s="77"/>
      <c r="H423" s="78"/>
      <c r="I423" s="78"/>
      <c r="J423" s="79"/>
      <c r="K423" s="79"/>
      <c r="L423" s="79"/>
    </row>
    <row r="424" spans="2:12" ht="15.75" customHeight="1">
      <c r="B424" s="77"/>
      <c r="C424" s="77"/>
      <c r="D424" s="77"/>
      <c r="E424" s="77"/>
      <c r="F424" s="78"/>
      <c r="G424" s="77"/>
      <c r="H424" s="78"/>
      <c r="I424" s="78"/>
      <c r="J424" s="79"/>
      <c r="K424" s="79"/>
      <c r="L424" s="79"/>
    </row>
    <row r="425" spans="2:12" ht="15.75" customHeight="1">
      <c r="B425" s="77"/>
      <c r="C425" s="77"/>
      <c r="D425" s="77"/>
      <c r="E425" s="77"/>
      <c r="F425" s="78"/>
      <c r="G425" s="77"/>
      <c r="H425" s="78"/>
      <c r="I425" s="78"/>
      <c r="J425" s="79"/>
      <c r="K425" s="79"/>
      <c r="L425" s="79"/>
    </row>
    <row r="426" spans="2:12" ht="15.75" customHeight="1">
      <c r="B426" s="77"/>
      <c r="C426" s="77"/>
      <c r="D426" s="77"/>
      <c r="E426" s="77"/>
      <c r="F426" s="78"/>
      <c r="G426" s="77"/>
      <c r="H426" s="78"/>
      <c r="I426" s="78"/>
      <c r="J426" s="79"/>
      <c r="K426" s="79"/>
      <c r="L426" s="79"/>
    </row>
    <row r="427" spans="2:12" ht="15.75" customHeight="1">
      <c r="B427" s="77"/>
      <c r="C427" s="77"/>
      <c r="D427" s="77"/>
      <c r="E427" s="77"/>
      <c r="F427" s="78"/>
      <c r="G427" s="77"/>
      <c r="H427" s="78"/>
      <c r="I427" s="78"/>
      <c r="J427" s="79"/>
      <c r="K427" s="79"/>
      <c r="L427" s="79"/>
    </row>
    <row r="428" spans="2:12" ht="15.75" customHeight="1">
      <c r="B428" s="77"/>
      <c r="C428" s="77"/>
      <c r="D428" s="77"/>
      <c r="E428" s="77"/>
      <c r="F428" s="78"/>
      <c r="G428" s="77"/>
      <c r="H428" s="78"/>
      <c r="I428" s="78"/>
      <c r="J428" s="79"/>
      <c r="K428" s="79"/>
      <c r="L428" s="79"/>
    </row>
    <row r="429" spans="2:12" ht="15.75" customHeight="1">
      <c r="B429" s="77"/>
      <c r="C429" s="77"/>
      <c r="D429" s="77"/>
      <c r="E429" s="77"/>
      <c r="F429" s="78"/>
      <c r="G429" s="77"/>
      <c r="H429" s="78"/>
      <c r="I429" s="78"/>
      <c r="J429" s="79"/>
      <c r="K429" s="79"/>
      <c r="L429" s="79"/>
    </row>
    <row r="430" spans="2:12" ht="15.75" customHeight="1">
      <c r="B430" s="77"/>
      <c r="C430" s="77"/>
      <c r="D430" s="77"/>
      <c r="E430" s="77"/>
      <c r="F430" s="78"/>
      <c r="G430" s="77"/>
      <c r="H430" s="78"/>
      <c r="I430" s="78"/>
      <c r="J430" s="79"/>
      <c r="K430" s="79"/>
      <c r="L430" s="79"/>
    </row>
    <row r="431" spans="2:12" ht="15.75" customHeight="1">
      <c r="B431" s="77"/>
      <c r="C431" s="77"/>
      <c r="D431" s="77"/>
      <c r="E431" s="77"/>
      <c r="F431" s="78"/>
      <c r="G431" s="77"/>
      <c r="H431" s="78"/>
      <c r="I431" s="78"/>
      <c r="J431" s="79"/>
      <c r="K431" s="79"/>
      <c r="L431" s="79"/>
    </row>
    <row r="432" spans="2:12" ht="15.75" customHeight="1">
      <c r="B432" s="77"/>
      <c r="C432" s="77"/>
      <c r="D432" s="77"/>
      <c r="E432" s="77"/>
      <c r="F432" s="78"/>
      <c r="G432" s="77"/>
      <c r="H432" s="78"/>
      <c r="I432" s="78"/>
      <c r="J432" s="79"/>
      <c r="K432" s="79"/>
      <c r="L432" s="79"/>
    </row>
    <row r="433" spans="2:12" ht="15.75" customHeight="1">
      <c r="B433" s="77"/>
      <c r="C433" s="77"/>
      <c r="D433" s="77"/>
      <c r="E433" s="77"/>
      <c r="F433" s="78"/>
      <c r="G433" s="77"/>
      <c r="H433" s="78"/>
      <c r="I433" s="78"/>
      <c r="J433" s="79"/>
      <c r="K433" s="79"/>
      <c r="L433" s="79"/>
    </row>
    <row r="434" spans="2:12" ht="15.75" customHeight="1">
      <c r="B434" s="77"/>
      <c r="C434" s="77"/>
      <c r="D434" s="77"/>
      <c r="E434" s="77"/>
      <c r="F434" s="78"/>
      <c r="G434" s="77"/>
      <c r="H434" s="78"/>
      <c r="I434" s="78"/>
      <c r="J434" s="79"/>
      <c r="K434" s="79"/>
      <c r="L434" s="79"/>
    </row>
    <row r="435" spans="2:12" ht="15.75" customHeight="1">
      <c r="B435" s="77"/>
      <c r="C435" s="77"/>
      <c r="D435" s="77"/>
      <c r="E435" s="77"/>
      <c r="F435" s="78"/>
      <c r="G435" s="77"/>
      <c r="H435" s="78"/>
      <c r="I435" s="78"/>
      <c r="J435" s="79"/>
      <c r="K435" s="79"/>
      <c r="L435" s="79"/>
    </row>
    <row r="436" spans="2:12" ht="15.75" customHeight="1">
      <c r="B436" s="77"/>
      <c r="C436" s="77"/>
      <c r="D436" s="77"/>
      <c r="E436" s="77"/>
      <c r="F436" s="78"/>
      <c r="G436" s="77"/>
      <c r="H436" s="78"/>
      <c r="I436" s="78"/>
      <c r="J436" s="79"/>
      <c r="K436" s="79"/>
      <c r="L436" s="79"/>
    </row>
    <row r="437" spans="2:12" ht="15.75" customHeight="1">
      <c r="B437" s="77"/>
      <c r="C437" s="77"/>
      <c r="D437" s="77"/>
      <c r="E437" s="77"/>
      <c r="F437" s="78"/>
      <c r="G437" s="77"/>
      <c r="H437" s="78"/>
      <c r="I437" s="78"/>
      <c r="J437" s="79"/>
      <c r="K437" s="79"/>
      <c r="L437" s="79"/>
    </row>
    <row r="438" spans="2:12" ht="15.75" customHeight="1">
      <c r="B438" s="77"/>
      <c r="C438" s="77"/>
      <c r="D438" s="77"/>
      <c r="E438" s="77"/>
      <c r="F438" s="78"/>
      <c r="G438" s="77"/>
      <c r="H438" s="78"/>
      <c r="I438" s="78"/>
      <c r="J438" s="79"/>
      <c r="K438" s="79"/>
      <c r="L438" s="79"/>
    </row>
    <row r="439" spans="2:12" ht="15.75" customHeight="1">
      <c r="B439" s="77"/>
      <c r="C439" s="77"/>
      <c r="D439" s="77"/>
      <c r="E439" s="77"/>
      <c r="F439" s="78"/>
      <c r="G439" s="77"/>
      <c r="H439" s="78"/>
      <c r="I439" s="78"/>
      <c r="J439" s="79"/>
      <c r="K439" s="79"/>
      <c r="L439" s="79"/>
    </row>
    <row r="440" spans="2:12" ht="15.75" customHeight="1">
      <c r="B440" s="77"/>
      <c r="C440" s="77"/>
      <c r="D440" s="77"/>
      <c r="E440" s="77"/>
      <c r="F440" s="78"/>
      <c r="G440" s="77"/>
      <c r="H440" s="78"/>
      <c r="I440" s="78"/>
      <c r="J440" s="79"/>
      <c r="K440" s="79"/>
      <c r="L440" s="79"/>
    </row>
    <row r="441" spans="2:12" ht="15.75" customHeight="1">
      <c r="B441" s="77"/>
      <c r="C441" s="77"/>
      <c r="D441" s="77"/>
      <c r="E441" s="77"/>
      <c r="F441" s="78"/>
      <c r="G441" s="77"/>
      <c r="H441" s="78"/>
      <c r="I441" s="78"/>
      <c r="J441" s="79"/>
      <c r="K441" s="79"/>
      <c r="L441" s="79"/>
    </row>
    <row r="442" spans="2:12" ht="15.75" customHeight="1">
      <c r="B442" s="77"/>
      <c r="C442" s="77"/>
      <c r="D442" s="77"/>
      <c r="E442" s="77"/>
      <c r="F442" s="78"/>
      <c r="G442" s="77"/>
      <c r="H442" s="78"/>
      <c r="I442" s="78"/>
      <c r="J442" s="79"/>
      <c r="K442" s="79"/>
      <c r="L442" s="79"/>
    </row>
    <row r="443" spans="2:12" ht="15.75" customHeight="1">
      <c r="B443" s="77"/>
      <c r="C443" s="77"/>
      <c r="D443" s="77"/>
      <c r="E443" s="77"/>
      <c r="F443" s="78"/>
      <c r="G443" s="77"/>
      <c r="H443" s="78"/>
      <c r="I443" s="78"/>
      <c r="J443" s="79"/>
      <c r="K443" s="79"/>
      <c r="L443" s="79"/>
    </row>
    <row r="444" spans="2:12" ht="15.75" customHeight="1">
      <c r="B444" s="77"/>
      <c r="C444" s="77"/>
      <c r="D444" s="77"/>
      <c r="E444" s="77"/>
      <c r="F444" s="78"/>
      <c r="G444" s="77"/>
      <c r="H444" s="78"/>
      <c r="I444" s="78"/>
      <c r="J444" s="79"/>
      <c r="K444" s="79"/>
      <c r="L444" s="79"/>
    </row>
    <row r="445" spans="2:12" ht="15.75" customHeight="1">
      <c r="B445" s="77"/>
      <c r="C445" s="77"/>
      <c r="D445" s="77"/>
      <c r="E445" s="77"/>
      <c r="F445" s="78"/>
      <c r="G445" s="77"/>
      <c r="H445" s="78"/>
      <c r="I445" s="78"/>
      <c r="J445" s="79"/>
      <c r="K445" s="79"/>
      <c r="L445" s="79"/>
    </row>
    <row r="446" spans="2:12" ht="15.75" customHeight="1">
      <c r="B446" s="77"/>
      <c r="C446" s="77"/>
      <c r="D446" s="77"/>
      <c r="E446" s="77"/>
      <c r="F446" s="78"/>
      <c r="G446" s="77"/>
      <c r="H446" s="78"/>
      <c r="I446" s="78"/>
      <c r="J446" s="79"/>
      <c r="K446" s="79"/>
      <c r="L446" s="79"/>
    </row>
    <row r="447" spans="2:12" ht="15.75" customHeight="1">
      <c r="B447" s="77"/>
      <c r="C447" s="77"/>
      <c r="D447" s="77"/>
      <c r="E447" s="77"/>
      <c r="F447" s="78"/>
      <c r="G447" s="77"/>
      <c r="H447" s="78"/>
      <c r="I447" s="78"/>
      <c r="J447" s="79"/>
      <c r="K447" s="79"/>
      <c r="L447" s="79"/>
    </row>
    <row r="448" spans="2:12" ht="15.75" customHeight="1">
      <c r="B448" s="77"/>
      <c r="C448" s="77"/>
      <c r="D448" s="77"/>
      <c r="E448" s="77"/>
      <c r="F448" s="78"/>
      <c r="G448" s="77"/>
      <c r="H448" s="78"/>
      <c r="I448" s="78"/>
      <c r="J448" s="79"/>
      <c r="K448" s="79"/>
      <c r="L448" s="79"/>
    </row>
    <row r="449" spans="2:12" ht="15.75" customHeight="1">
      <c r="B449" s="77"/>
      <c r="C449" s="77"/>
      <c r="D449" s="77"/>
      <c r="E449" s="77"/>
      <c r="F449" s="78"/>
      <c r="G449" s="77"/>
      <c r="H449" s="78"/>
      <c r="I449" s="78"/>
      <c r="J449" s="79"/>
      <c r="K449" s="79"/>
      <c r="L449" s="79"/>
    </row>
    <row r="450" spans="2:12" ht="15.75" customHeight="1">
      <c r="B450" s="77"/>
      <c r="C450" s="77"/>
      <c r="D450" s="77"/>
      <c r="E450" s="77"/>
      <c r="F450" s="78"/>
      <c r="G450" s="77"/>
      <c r="H450" s="78"/>
      <c r="I450" s="78"/>
      <c r="J450" s="79"/>
      <c r="K450" s="79"/>
      <c r="L450" s="79"/>
    </row>
    <row r="451" spans="2:12" ht="15.75" customHeight="1">
      <c r="B451" s="77"/>
      <c r="C451" s="77"/>
      <c r="D451" s="77"/>
      <c r="E451" s="77"/>
      <c r="F451" s="78"/>
      <c r="G451" s="77"/>
      <c r="H451" s="78"/>
      <c r="I451" s="78"/>
      <c r="J451" s="79"/>
      <c r="K451" s="79"/>
      <c r="L451" s="79"/>
    </row>
    <row r="452" spans="2:12" ht="15.75" customHeight="1">
      <c r="B452" s="77"/>
      <c r="C452" s="77"/>
      <c r="D452" s="77"/>
      <c r="E452" s="77"/>
      <c r="F452" s="78"/>
      <c r="G452" s="77"/>
      <c r="H452" s="78"/>
      <c r="I452" s="78"/>
      <c r="J452" s="79"/>
      <c r="K452" s="79"/>
      <c r="L452" s="79"/>
    </row>
    <row r="453" spans="2:12" ht="15.75" customHeight="1">
      <c r="B453" s="77"/>
      <c r="C453" s="77"/>
      <c r="D453" s="77"/>
      <c r="E453" s="77"/>
      <c r="F453" s="78"/>
      <c r="G453" s="77"/>
      <c r="H453" s="78"/>
      <c r="I453" s="78"/>
      <c r="J453" s="79"/>
      <c r="K453" s="79"/>
      <c r="L453" s="79"/>
    </row>
    <row r="454" spans="2:12" ht="15.75" customHeight="1">
      <c r="B454" s="77"/>
      <c r="C454" s="77"/>
      <c r="D454" s="77"/>
      <c r="E454" s="77"/>
      <c r="F454" s="78"/>
      <c r="G454" s="77"/>
      <c r="H454" s="78"/>
      <c r="I454" s="78"/>
      <c r="J454" s="79"/>
      <c r="K454" s="79"/>
      <c r="L454" s="79"/>
    </row>
    <row r="455" spans="2:12" ht="15.75" customHeight="1">
      <c r="B455" s="77"/>
      <c r="C455" s="77"/>
      <c r="D455" s="77"/>
      <c r="E455" s="77"/>
      <c r="F455" s="78"/>
      <c r="G455" s="77"/>
      <c r="H455" s="78"/>
      <c r="I455" s="78"/>
      <c r="J455" s="79"/>
      <c r="K455" s="79"/>
      <c r="L455" s="79"/>
    </row>
    <row r="456" spans="2:12" ht="15.75" customHeight="1">
      <c r="B456" s="77"/>
      <c r="C456" s="77"/>
      <c r="D456" s="77"/>
      <c r="E456" s="77"/>
      <c r="F456" s="78"/>
      <c r="G456" s="77"/>
      <c r="H456" s="78"/>
      <c r="I456" s="78"/>
      <c r="J456" s="79"/>
      <c r="K456" s="79"/>
      <c r="L456" s="79"/>
    </row>
    <row r="457" spans="2:12" ht="15.75" customHeight="1">
      <c r="B457" s="77"/>
      <c r="C457" s="77"/>
      <c r="D457" s="77"/>
      <c r="E457" s="77"/>
      <c r="F457" s="78"/>
      <c r="G457" s="77"/>
      <c r="H457" s="78"/>
      <c r="I457" s="78"/>
      <c r="J457" s="79"/>
      <c r="K457" s="79"/>
      <c r="L457" s="79"/>
    </row>
    <row r="458" spans="2:12" ht="15.75" customHeight="1">
      <c r="B458" s="77"/>
      <c r="C458" s="77"/>
      <c r="D458" s="77"/>
      <c r="E458" s="77"/>
      <c r="F458" s="78"/>
      <c r="G458" s="77"/>
      <c r="H458" s="78"/>
      <c r="I458" s="78"/>
      <c r="J458" s="79"/>
      <c r="K458" s="79"/>
      <c r="L458" s="79"/>
    </row>
    <row r="459" spans="2:12" ht="15.75" customHeight="1">
      <c r="B459" s="77"/>
      <c r="C459" s="77"/>
      <c r="D459" s="77"/>
      <c r="E459" s="77"/>
      <c r="F459" s="78"/>
      <c r="G459" s="77"/>
      <c r="H459" s="78"/>
      <c r="I459" s="78"/>
      <c r="J459" s="79"/>
      <c r="K459" s="79"/>
      <c r="L459" s="79"/>
    </row>
    <row r="460" spans="2:12" ht="15.75" customHeight="1">
      <c r="B460" s="77"/>
      <c r="C460" s="77"/>
      <c r="D460" s="77"/>
      <c r="E460" s="77"/>
      <c r="F460" s="78"/>
      <c r="G460" s="77"/>
      <c r="H460" s="78"/>
      <c r="I460" s="78"/>
      <c r="J460" s="79"/>
      <c r="K460" s="79"/>
      <c r="L460" s="79"/>
    </row>
    <row r="461" spans="2:12" ht="15.75" customHeight="1">
      <c r="B461" s="77"/>
      <c r="C461" s="77"/>
      <c r="D461" s="77"/>
      <c r="E461" s="77"/>
      <c r="F461" s="78"/>
      <c r="G461" s="77"/>
      <c r="H461" s="78"/>
      <c r="I461" s="78"/>
      <c r="J461" s="79"/>
      <c r="K461" s="79"/>
      <c r="L461" s="79"/>
    </row>
    <row r="462" spans="2:12" ht="15.75" customHeight="1">
      <c r="B462" s="77"/>
      <c r="C462" s="77"/>
      <c r="D462" s="77"/>
      <c r="E462" s="77"/>
      <c r="F462" s="78"/>
      <c r="G462" s="77"/>
      <c r="H462" s="78"/>
      <c r="I462" s="78"/>
      <c r="J462" s="79"/>
      <c r="K462" s="79"/>
      <c r="L462" s="79"/>
    </row>
    <row r="463" spans="2:12" ht="15.75" customHeight="1">
      <c r="B463" s="77"/>
      <c r="C463" s="77"/>
      <c r="D463" s="77"/>
      <c r="E463" s="77"/>
      <c r="F463" s="78"/>
      <c r="G463" s="77"/>
      <c r="H463" s="78"/>
      <c r="I463" s="78"/>
      <c r="J463" s="79"/>
      <c r="K463" s="79"/>
      <c r="L463" s="79"/>
    </row>
    <row r="464" spans="2:12" ht="15.75" customHeight="1">
      <c r="B464" s="77"/>
      <c r="C464" s="77"/>
      <c r="D464" s="77"/>
      <c r="E464" s="77"/>
      <c r="F464" s="78"/>
      <c r="G464" s="77"/>
      <c r="H464" s="78"/>
      <c r="I464" s="78"/>
      <c r="J464" s="79"/>
      <c r="K464" s="79"/>
      <c r="L464" s="79"/>
    </row>
    <row r="465" spans="2:12" ht="15.75" customHeight="1">
      <c r="B465" s="77"/>
      <c r="C465" s="77"/>
      <c r="D465" s="77"/>
      <c r="E465" s="77"/>
      <c r="F465" s="78"/>
      <c r="G465" s="77"/>
      <c r="H465" s="78"/>
      <c r="I465" s="78"/>
      <c r="J465" s="79"/>
      <c r="K465" s="79"/>
      <c r="L465" s="79"/>
    </row>
    <row r="466" spans="2:12" ht="15.75" customHeight="1">
      <c r="B466" s="77"/>
      <c r="C466" s="77"/>
      <c r="D466" s="77"/>
      <c r="E466" s="77"/>
      <c r="F466" s="78"/>
      <c r="G466" s="77"/>
      <c r="H466" s="78"/>
      <c r="I466" s="78"/>
      <c r="J466" s="79"/>
      <c r="K466" s="79"/>
      <c r="L466" s="79"/>
    </row>
    <row r="467" spans="2:12" ht="15.75" customHeight="1">
      <c r="B467" s="77"/>
      <c r="C467" s="77"/>
      <c r="D467" s="77"/>
      <c r="E467" s="77"/>
      <c r="F467" s="78"/>
      <c r="G467" s="77"/>
      <c r="H467" s="78"/>
      <c r="I467" s="78"/>
      <c r="J467" s="79"/>
      <c r="K467" s="79"/>
      <c r="L467" s="79"/>
    </row>
    <row r="468" spans="2:12" ht="15.75" customHeight="1">
      <c r="B468" s="77"/>
      <c r="C468" s="77"/>
      <c r="D468" s="77"/>
      <c r="E468" s="77"/>
      <c r="F468" s="78"/>
      <c r="G468" s="77"/>
      <c r="H468" s="78"/>
      <c r="I468" s="78"/>
      <c r="J468" s="79"/>
      <c r="K468" s="79"/>
      <c r="L468" s="79"/>
    </row>
    <row r="469" spans="2:12" ht="15.75" customHeight="1">
      <c r="B469" s="77"/>
      <c r="C469" s="77"/>
      <c r="D469" s="77"/>
      <c r="E469" s="77"/>
      <c r="F469" s="78"/>
      <c r="G469" s="77"/>
      <c r="H469" s="78"/>
      <c r="I469" s="78"/>
      <c r="J469" s="79"/>
      <c r="K469" s="79"/>
      <c r="L469" s="79"/>
    </row>
    <row r="470" spans="2:12" ht="15.75" customHeight="1">
      <c r="B470" s="77"/>
      <c r="C470" s="77"/>
      <c r="D470" s="77"/>
      <c r="E470" s="77"/>
      <c r="F470" s="78"/>
      <c r="G470" s="77"/>
      <c r="H470" s="78"/>
      <c r="I470" s="78"/>
      <c r="J470" s="79"/>
      <c r="K470" s="79"/>
      <c r="L470" s="79"/>
    </row>
    <row r="471" spans="2:12" ht="15.75" customHeight="1">
      <c r="B471" s="77"/>
      <c r="C471" s="77"/>
      <c r="D471" s="77"/>
      <c r="E471" s="77"/>
      <c r="F471" s="78"/>
      <c r="G471" s="77"/>
      <c r="H471" s="78"/>
      <c r="I471" s="78"/>
      <c r="J471" s="79"/>
      <c r="K471" s="79"/>
      <c r="L471" s="79"/>
    </row>
    <row r="472" spans="2:12" ht="15.75" customHeight="1">
      <c r="B472" s="77"/>
      <c r="C472" s="77"/>
      <c r="D472" s="77"/>
      <c r="E472" s="77"/>
      <c r="F472" s="78"/>
      <c r="G472" s="77"/>
      <c r="H472" s="78"/>
      <c r="I472" s="78"/>
      <c r="J472" s="79"/>
      <c r="K472" s="79"/>
      <c r="L472" s="79"/>
    </row>
    <row r="473" spans="2:12" ht="15.75" customHeight="1">
      <c r="B473" s="77"/>
      <c r="C473" s="77"/>
      <c r="D473" s="77"/>
      <c r="E473" s="77"/>
      <c r="F473" s="78"/>
      <c r="G473" s="77"/>
      <c r="H473" s="78"/>
      <c r="I473" s="78"/>
      <c r="J473" s="79"/>
      <c r="K473" s="79"/>
      <c r="L473" s="79"/>
    </row>
    <row r="474" spans="2:12" ht="15.75" customHeight="1">
      <c r="B474" s="77"/>
      <c r="C474" s="77"/>
      <c r="D474" s="77"/>
      <c r="E474" s="77"/>
      <c r="F474" s="78"/>
      <c r="G474" s="77"/>
      <c r="H474" s="78"/>
      <c r="I474" s="78"/>
      <c r="J474" s="79"/>
      <c r="K474" s="79"/>
      <c r="L474" s="79"/>
    </row>
    <row r="475" spans="2:12" ht="15.75" customHeight="1">
      <c r="B475" s="77"/>
      <c r="C475" s="77"/>
      <c r="D475" s="77"/>
      <c r="E475" s="77"/>
      <c r="F475" s="78"/>
      <c r="G475" s="77"/>
      <c r="H475" s="78"/>
      <c r="I475" s="78"/>
      <c r="J475" s="79"/>
      <c r="K475" s="79"/>
      <c r="L475" s="79"/>
    </row>
    <row r="476" spans="2:12" ht="15.75" customHeight="1">
      <c r="B476" s="77"/>
      <c r="C476" s="77"/>
      <c r="D476" s="77"/>
      <c r="E476" s="77"/>
      <c r="F476" s="78"/>
      <c r="G476" s="77"/>
      <c r="H476" s="78"/>
      <c r="I476" s="78"/>
      <c r="J476" s="79"/>
      <c r="K476" s="79"/>
      <c r="L476" s="79"/>
    </row>
    <row r="477" spans="2:12" ht="15.75" customHeight="1">
      <c r="B477" s="77"/>
      <c r="C477" s="77"/>
      <c r="D477" s="77"/>
      <c r="E477" s="77"/>
      <c r="F477" s="78"/>
      <c r="G477" s="77"/>
      <c r="H477" s="78"/>
      <c r="I477" s="78"/>
      <c r="J477" s="79"/>
      <c r="K477" s="79"/>
      <c r="L477" s="79"/>
    </row>
    <row r="478" spans="2:12" ht="15.75" customHeight="1">
      <c r="B478" s="77"/>
      <c r="C478" s="77"/>
      <c r="D478" s="77"/>
      <c r="E478" s="77"/>
      <c r="F478" s="78"/>
      <c r="G478" s="77"/>
      <c r="H478" s="78"/>
      <c r="I478" s="78"/>
      <c r="J478" s="79"/>
      <c r="K478" s="79"/>
      <c r="L478" s="79"/>
    </row>
    <row r="479" spans="2:12" ht="15.75" customHeight="1">
      <c r="B479" s="77"/>
      <c r="C479" s="77"/>
      <c r="D479" s="77"/>
      <c r="E479" s="77"/>
      <c r="F479" s="78"/>
      <c r="G479" s="77"/>
      <c r="H479" s="78"/>
      <c r="I479" s="78"/>
      <c r="J479" s="79"/>
      <c r="K479" s="79"/>
      <c r="L479" s="79"/>
    </row>
    <row r="480" spans="2:12" ht="15.75" customHeight="1">
      <c r="B480" s="77"/>
      <c r="C480" s="77"/>
      <c r="D480" s="77"/>
      <c r="E480" s="77"/>
      <c r="F480" s="78"/>
      <c r="G480" s="77"/>
      <c r="H480" s="78"/>
      <c r="I480" s="78"/>
      <c r="J480" s="79"/>
      <c r="K480" s="79"/>
      <c r="L480" s="79"/>
    </row>
    <row r="481" spans="2:12" ht="15.75" customHeight="1">
      <c r="B481" s="77"/>
      <c r="C481" s="77"/>
      <c r="D481" s="77"/>
      <c r="E481" s="77"/>
      <c r="F481" s="78"/>
      <c r="G481" s="77"/>
      <c r="H481" s="78"/>
      <c r="I481" s="78"/>
      <c r="J481" s="79"/>
      <c r="K481" s="79"/>
      <c r="L481" s="79"/>
    </row>
    <row r="482" spans="2:12" ht="15.75" customHeight="1">
      <c r="B482" s="77"/>
      <c r="C482" s="77"/>
      <c r="D482" s="77"/>
      <c r="E482" s="77"/>
      <c r="F482" s="78"/>
      <c r="G482" s="77"/>
      <c r="H482" s="78"/>
      <c r="I482" s="78"/>
      <c r="J482" s="79"/>
      <c r="K482" s="79"/>
      <c r="L482" s="79"/>
    </row>
    <row r="483" spans="2:12" ht="15.75" customHeight="1">
      <c r="B483" s="77"/>
      <c r="C483" s="77"/>
      <c r="D483" s="77"/>
      <c r="E483" s="77"/>
      <c r="F483" s="78"/>
      <c r="G483" s="77"/>
      <c r="H483" s="78"/>
      <c r="I483" s="78"/>
      <c r="J483" s="79"/>
      <c r="K483" s="79"/>
      <c r="L483" s="79"/>
    </row>
    <row r="484" spans="2:12" ht="15.75" customHeight="1">
      <c r="B484" s="77"/>
      <c r="C484" s="77"/>
      <c r="D484" s="77"/>
      <c r="E484" s="77"/>
      <c r="F484" s="78"/>
      <c r="G484" s="77"/>
      <c r="H484" s="78"/>
      <c r="I484" s="78"/>
      <c r="J484" s="79"/>
      <c r="K484" s="79"/>
      <c r="L484" s="79"/>
    </row>
    <row r="485" spans="2:12" ht="15.75" customHeight="1">
      <c r="B485" s="77"/>
      <c r="C485" s="77"/>
      <c r="D485" s="77"/>
      <c r="E485" s="77"/>
      <c r="F485" s="78"/>
      <c r="G485" s="77"/>
      <c r="H485" s="78"/>
      <c r="I485" s="78"/>
      <c r="J485" s="79"/>
      <c r="K485" s="79"/>
      <c r="L485" s="79"/>
    </row>
    <row r="486" spans="2:12" ht="15.75" customHeight="1">
      <c r="B486" s="77"/>
      <c r="C486" s="77"/>
      <c r="D486" s="77"/>
      <c r="E486" s="77"/>
      <c r="F486" s="78"/>
      <c r="G486" s="77"/>
      <c r="H486" s="78"/>
      <c r="I486" s="78"/>
      <c r="J486" s="79"/>
      <c r="K486" s="79"/>
      <c r="L486" s="79"/>
    </row>
    <row r="487" spans="2:12" ht="15.75" customHeight="1">
      <c r="B487" s="77"/>
      <c r="C487" s="77"/>
      <c r="D487" s="77"/>
      <c r="E487" s="77"/>
      <c r="F487" s="78"/>
      <c r="G487" s="77"/>
      <c r="H487" s="78"/>
      <c r="I487" s="78"/>
      <c r="J487" s="79"/>
      <c r="K487" s="79"/>
      <c r="L487" s="79"/>
    </row>
    <row r="488" spans="2:12" ht="15.75" customHeight="1">
      <c r="B488" s="77"/>
      <c r="C488" s="77"/>
      <c r="D488" s="77"/>
      <c r="E488" s="77"/>
      <c r="F488" s="78"/>
      <c r="G488" s="77"/>
      <c r="H488" s="78"/>
      <c r="I488" s="78"/>
      <c r="J488" s="79"/>
      <c r="K488" s="79"/>
      <c r="L488" s="79"/>
    </row>
    <row r="489" spans="2:12" ht="15.75" customHeight="1">
      <c r="B489" s="77"/>
      <c r="C489" s="77"/>
      <c r="D489" s="77"/>
      <c r="E489" s="77"/>
      <c r="F489" s="78"/>
      <c r="G489" s="77"/>
      <c r="H489" s="78"/>
      <c r="I489" s="78"/>
      <c r="J489" s="79"/>
      <c r="K489" s="79"/>
      <c r="L489" s="79"/>
    </row>
    <row r="490" spans="2:12" ht="15.75" customHeight="1">
      <c r="B490" s="77"/>
      <c r="C490" s="77"/>
      <c r="D490" s="77"/>
      <c r="E490" s="77"/>
      <c r="F490" s="78"/>
      <c r="G490" s="77"/>
      <c r="H490" s="78"/>
      <c r="I490" s="78"/>
      <c r="J490" s="79"/>
      <c r="K490" s="79"/>
      <c r="L490" s="79"/>
    </row>
    <row r="491" spans="2:12" ht="15.75" customHeight="1">
      <c r="B491" s="77"/>
      <c r="C491" s="77"/>
      <c r="D491" s="77"/>
      <c r="E491" s="77"/>
      <c r="F491" s="78"/>
      <c r="G491" s="77"/>
      <c r="H491" s="78"/>
      <c r="I491" s="78"/>
      <c r="J491" s="79"/>
      <c r="K491" s="79"/>
      <c r="L491" s="79"/>
    </row>
    <row r="492" spans="2:12" ht="15.75" customHeight="1">
      <c r="B492" s="77"/>
      <c r="C492" s="77"/>
      <c r="D492" s="77"/>
      <c r="E492" s="77"/>
      <c r="F492" s="78"/>
      <c r="G492" s="77"/>
      <c r="H492" s="78"/>
      <c r="I492" s="78"/>
      <c r="J492" s="79"/>
      <c r="K492" s="79"/>
      <c r="L492" s="79"/>
    </row>
    <row r="493" spans="2:12" ht="15.75" customHeight="1">
      <c r="B493" s="77"/>
      <c r="C493" s="77"/>
      <c r="D493" s="77"/>
      <c r="E493" s="77"/>
      <c r="F493" s="78"/>
      <c r="G493" s="77"/>
      <c r="H493" s="78"/>
      <c r="I493" s="78"/>
      <c r="J493" s="79"/>
      <c r="K493" s="79"/>
      <c r="L493" s="79"/>
    </row>
    <row r="494" spans="2:12" ht="15.75" customHeight="1">
      <c r="B494" s="77"/>
      <c r="C494" s="77"/>
      <c r="D494" s="77"/>
      <c r="E494" s="77"/>
      <c r="F494" s="78"/>
      <c r="G494" s="77"/>
      <c r="H494" s="78"/>
      <c r="I494" s="78"/>
      <c r="J494" s="79"/>
      <c r="K494" s="79"/>
      <c r="L494" s="79"/>
    </row>
    <row r="495" spans="2:12" ht="15.75" customHeight="1">
      <c r="B495" s="77"/>
      <c r="C495" s="77"/>
      <c r="D495" s="77"/>
      <c r="E495" s="77"/>
      <c r="F495" s="78"/>
      <c r="G495" s="77"/>
      <c r="H495" s="78"/>
      <c r="I495" s="78"/>
      <c r="J495" s="79"/>
      <c r="K495" s="79"/>
      <c r="L495" s="79"/>
    </row>
    <row r="496" spans="2:12" ht="15.75" customHeight="1">
      <c r="B496" s="77"/>
      <c r="C496" s="77"/>
      <c r="D496" s="77"/>
      <c r="E496" s="77"/>
      <c r="F496" s="78"/>
      <c r="G496" s="77"/>
      <c r="H496" s="78"/>
      <c r="I496" s="78"/>
      <c r="J496" s="79"/>
      <c r="K496" s="79"/>
      <c r="L496" s="79"/>
    </row>
    <row r="497" spans="2:12" ht="15.75" customHeight="1">
      <c r="B497" s="77"/>
      <c r="C497" s="77"/>
      <c r="D497" s="77"/>
      <c r="E497" s="77"/>
      <c r="F497" s="78"/>
      <c r="G497" s="77"/>
      <c r="H497" s="78"/>
      <c r="I497" s="78"/>
      <c r="J497" s="79"/>
      <c r="K497" s="79"/>
      <c r="L497" s="79"/>
    </row>
    <row r="498" spans="2:12" ht="15.75" customHeight="1">
      <c r="B498" s="77"/>
      <c r="C498" s="77"/>
      <c r="D498" s="77"/>
      <c r="E498" s="77"/>
      <c r="F498" s="78"/>
      <c r="G498" s="77"/>
      <c r="H498" s="78"/>
      <c r="I498" s="78"/>
      <c r="J498" s="79"/>
      <c r="K498" s="79"/>
      <c r="L498" s="79"/>
    </row>
    <row r="499" spans="2:12" ht="15.75" customHeight="1">
      <c r="B499" s="77"/>
      <c r="C499" s="77"/>
      <c r="D499" s="77"/>
      <c r="E499" s="77"/>
      <c r="F499" s="78"/>
      <c r="G499" s="77"/>
      <c r="H499" s="78"/>
      <c r="I499" s="78"/>
      <c r="J499" s="79"/>
      <c r="K499" s="79"/>
      <c r="L499" s="79"/>
    </row>
    <row r="500" spans="2:12" ht="15.75" customHeight="1">
      <c r="B500" s="77"/>
      <c r="C500" s="77"/>
      <c r="D500" s="77"/>
      <c r="E500" s="77"/>
      <c r="F500" s="78"/>
      <c r="G500" s="77"/>
      <c r="H500" s="78"/>
      <c r="I500" s="78"/>
      <c r="J500" s="79"/>
      <c r="K500" s="79"/>
      <c r="L500" s="79"/>
    </row>
    <row r="501" spans="2:12" ht="15.75" customHeight="1">
      <c r="B501" s="77"/>
      <c r="C501" s="77"/>
      <c r="D501" s="77"/>
      <c r="E501" s="77"/>
      <c r="F501" s="78"/>
      <c r="G501" s="77"/>
      <c r="H501" s="78"/>
      <c r="I501" s="78"/>
      <c r="J501" s="79"/>
      <c r="K501" s="79"/>
      <c r="L501" s="79"/>
    </row>
    <row r="502" spans="2:12" ht="15.75" customHeight="1">
      <c r="B502" s="77"/>
      <c r="C502" s="77"/>
      <c r="D502" s="77"/>
      <c r="E502" s="77"/>
      <c r="F502" s="78"/>
      <c r="G502" s="77"/>
      <c r="H502" s="78"/>
      <c r="I502" s="78"/>
      <c r="J502" s="79"/>
      <c r="K502" s="79"/>
      <c r="L502" s="79"/>
    </row>
    <row r="503" spans="2:12" ht="15.75" customHeight="1">
      <c r="B503" s="77"/>
      <c r="C503" s="77"/>
      <c r="D503" s="77"/>
      <c r="E503" s="77"/>
      <c r="F503" s="78"/>
      <c r="G503" s="77"/>
      <c r="H503" s="78"/>
      <c r="I503" s="78"/>
      <c r="J503" s="79"/>
      <c r="K503" s="79"/>
      <c r="L503" s="79"/>
    </row>
    <row r="504" spans="2:12" ht="15.75" customHeight="1">
      <c r="B504" s="77"/>
      <c r="C504" s="77"/>
      <c r="D504" s="77"/>
      <c r="E504" s="77"/>
      <c r="F504" s="78"/>
      <c r="G504" s="77"/>
      <c r="H504" s="78"/>
      <c r="I504" s="78"/>
      <c r="J504" s="79"/>
      <c r="K504" s="79"/>
      <c r="L504" s="79"/>
    </row>
    <row r="505" spans="2:12" ht="15.75" customHeight="1">
      <c r="B505" s="77"/>
      <c r="C505" s="77"/>
      <c r="D505" s="77"/>
      <c r="E505" s="77"/>
      <c r="F505" s="78"/>
      <c r="G505" s="77"/>
      <c r="H505" s="78"/>
      <c r="I505" s="78"/>
      <c r="J505" s="79"/>
      <c r="K505" s="79"/>
      <c r="L505" s="79"/>
    </row>
    <row r="506" spans="2:12" ht="15.75" customHeight="1">
      <c r="B506" s="77"/>
      <c r="C506" s="77"/>
      <c r="D506" s="77"/>
      <c r="E506" s="77"/>
      <c r="F506" s="78"/>
      <c r="G506" s="77"/>
      <c r="H506" s="78"/>
      <c r="I506" s="78"/>
      <c r="J506" s="79"/>
      <c r="K506" s="79"/>
      <c r="L506" s="79"/>
    </row>
    <row r="507" spans="2:12" ht="15.75" customHeight="1">
      <c r="B507" s="77"/>
      <c r="C507" s="77"/>
      <c r="D507" s="77"/>
      <c r="E507" s="77"/>
      <c r="F507" s="78"/>
      <c r="G507" s="77"/>
      <c r="H507" s="78"/>
      <c r="I507" s="78"/>
      <c r="J507" s="79"/>
      <c r="K507" s="79"/>
      <c r="L507" s="79"/>
    </row>
    <row r="508" spans="2:12" ht="15.75" customHeight="1">
      <c r="B508" s="77"/>
      <c r="C508" s="77"/>
      <c r="D508" s="77"/>
      <c r="E508" s="77"/>
      <c r="F508" s="78"/>
      <c r="G508" s="77"/>
      <c r="H508" s="78"/>
      <c r="I508" s="78"/>
      <c r="J508" s="79"/>
      <c r="K508" s="79"/>
      <c r="L508" s="79"/>
    </row>
    <row r="509" spans="2:12" ht="15.75" customHeight="1">
      <c r="B509" s="77"/>
      <c r="C509" s="77"/>
      <c r="D509" s="77"/>
      <c r="E509" s="77"/>
      <c r="F509" s="78"/>
      <c r="G509" s="77"/>
      <c r="H509" s="78"/>
      <c r="I509" s="78"/>
      <c r="J509" s="79"/>
      <c r="K509" s="79"/>
      <c r="L509" s="79"/>
    </row>
    <row r="510" spans="2:12" ht="15.75" customHeight="1">
      <c r="B510" s="77"/>
      <c r="C510" s="77"/>
      <c r="D510" s="77"/>
      <c r="E510" s="77"/>
      <c r="F510" s="78"/>
      <c r="G510" s="77"/>
      <c r="H510" s="78"/>
      <c r="I510" s="78"/>
      <c r="J510" s="79"/>
      <c r="K510" s="79"/>
      <c r="L510" s="79"/>
    </row>
    <row r="511" spans="2:12" ht="15.75" customHeight="1">
      <c r="B511" s="77"/>
      <c r="C511" s="77"/>
      <c r="D511" s="77"/>
      <c r="E511" s="77"/>
      <c r="F511" s="78"/>
      <c r="G511" s="77"/>
      <c r="H511" s="78"/>
      <c r="I511" s="78"/>
      <c r="J511" s="79"/>
      <c r="K511" s="79"/>
      <c r="L511" s="79"/>
    </row>
    <row r="512" spans="2:12" ht="15.75" customHeight="1">
      <c r="B512" s="77"/>
      <c r="C512" s="77"/>
      <c r="D512" s="77"/>
      <c r="E512" s="77"/>
      <c r="F512" s="78"/>
      <c r="G512" s="77"/>
      <c r="H512" s="78"/>
      <c r="I512" s="78"/>
      <c r="J512" s="79"/>
      <c r="K512" s="79"/>
      <c r="L512" s="79"/>
    </row>
    <row r="513" spans="2:12" ht="15.75" customHeight="1">
      <c r="B513" s="77"/>
      <c r="C513" s="77"/>
      <c r="D513" s="77"/>
      <c r="E513" s="77"/>
      <c r="F513" s="78"/>
      <c r="G513" s="77"/>
      <c r="H513" s="78"/>
      <c r="I513" s="78"/>
      <c r="J513" s="79"/>
      <c r="K513" s="79"/>
      <c r="L513" s="79"/>
    </row>
    <row r="514" spans="2:12" ht="15.75" customHeight="1">
      <c r="B514" s="77"/>
      <c r="C514" s="77"/>
      <c r="D514" s="77"/>
      <c r="E514" s="77"/>
      <c r="F514" s="78"/>
      <c r="G514" s="77"/>
      <c r="H514" s="78"/>
      <c r="I514" s="78"/>
      <c r="J514" s="79"/>
      <c r="K514" s="79"/>
      <c r="L514" s="79"/>
    </row>
    <row r="515" spans="2:12" ht="15.75" customHeight="1">
      <c r="B515" s="77"/>
      <c r="C515" s="77"/>
      <c r="D515" s="77"/>
      <c r="E515" s="77"/>
      <c r="F515" s="78"/>
      <c r="G515" s="77"/>
      <c r="H515" s="78"/>
      <c r="I515" s="78"/>
      <c r="J515" s="79"/>
      <c r="K515" s="79"/>
      <c r="L515" s="79"/>
    </row>
    <row r="516" spans="2:12" ht="15.75" customHeight="1">
      <c r="B516" s="77"/>
      <c r="C516" s="77"/>
      <c r="D516" s="77"/>
      <c r="E516" s="77"/>
      <c r="F516" s="78"/>
      <c r="G516" s="77"/>
      <c r="H516" s="78"/>
      <c r="I516" s="78"/>
      <c r="J516" s="79"/>
      <c r="K516" s="79"/>
      <c r="L516" s="79"/>
    </row>
    <row r="517" spans="2:12" ht="15.75" customHeight="1">
      <c r="B517" s="77"/>
      <c r="C517" s="77"/>
      <c r="D517" s="77"/>
      <c r="E517" s="77"/>
      <c r="F517" s="78"/>
      <c r="G517" s="77"/>
      <c r="H517" s="78"/>
      <c r="I517" s="78"/>
      <c r="J517" s="79"/>
      <c r="K517" s="79"/>
      <c r="L517" s="79"/>
    </row>
    <row r="518" spans="2:12" ht="15.75" customHeight="1">
      <c r="B518" s="77"/>
      <c r="C518" s="77"/>
      <c r="D518" s="77"/>
      <c r="E518" s="77"/>
      <c r="F518" s="78"/>
      <c r="G518" s="77"/>
      <c r="H518" s="78"/>
      <c r="I518" s="78"/>
      <c r="J518" s="79"/>
      <c r="K518" s="79"/>
      <c r="L518" s="79"/>
    </row>
    <row r="519" spans="2:12" ht="15.75" customHeight="1">
      <c r="B519" s="77"/>
      <c r="C519" s="77"/>
      <c r="D519" s="77"/>
      <c r="E519" s="77"/>
      <c r="F519" s="78"/>
      <c r="G519" s="77"/>
      <c r="H519" s="78"/>
      <c r="I519" s="78"/>
      <c r="J519" s="79"/>
      <c r="K519" s="79"/>
      <c r="L519" s="79"/>
    </row>
    <row r="520" spans="2:12" ht="15.75" customHeight="1">
      <c r="B520" s="77"/>
      <c r="C520" s="77"/>
      <c r="D520" s="77"/>
      <c r="E520" s="77"/>
      <c r="F520" s="78"/>
      <c r="G520" s="77"/>
      <c r="H520" s="78"/>
      <c r="I520" s="78"/>
      <c r="J520" s="79"/>
      <c r="K520" s="79"/>
      <c r="L520" s="79"/>
    </row>
    <row r="521" spans="2:12" ht="15.75" customHeight="1">
      <c r="B521" s="77"/>
      <c r="C521" s="77"/>
      <c r="D521" s="77"/>
      <c r="E521" s="77"/>
      <c r="F521" s="78"/>
      <c r="G521" s="77"/>
      <c r="H521" s="78"/>
      <c r="I521" s="78"/>
      <c r="J521" s="79"/>
      <c r="K521" s="79"/>
      <c r="L521" s="79"/>
    </row>
    <row r="522" spans="2:12" ht="15.75" customHeight="1">
      <c r="B522" s="77"/>
      <c r="C522" s="77"/>
      <c r="D522" s="77"/>
      <c r="E522" s="77"/>
      <c r="F522" s="78"/>
      <c r="G522" s="77"/>
      <c r="H522" s="78"/>
      <c r="I522" s="78"/>
      <c r="J522" s="79"/>
      <c r="K522" s="79"/>
      <c r="L522" s="79"/>
    </row>
    <row r="523" spans="2:12" ht="15.75" customHeight="1">
      <c r="B523" s="77"/>
      <c r="C523" s="77"/>
      <c r="D523" s="77"/>
      <c r="E523" s="77"/>
      <c r="F523" s="78"/>
      <c r="G523" s="77"/>
      <c r="H523" s="78"/>
      <c r="I523" s="78"/>
      <c r="J523" s="79"/>
      <c r="K523" s="79"/>
      <c r="L523" s="79"/>
    </row>
    <row r="524" spans="2:12" ht="15.75" customHeight="1">
      <c r="B524" s="77"/>
      <c r="C524" s="77"/>
      <c r="D524" s="77"/>
      <c r="E524" s="77"/>
      <c r="F524" s="78"/>
      <c r="G524" s="77"/>
      <c r="H524" s="78"/>
      <c r="I524" s="78"/>
      <c r="J524" s="79"/>
      <c r="K524" s="79"/>
      <c r="L524" s="79"/>
    </row>
    <row r="525" spans="2:12" ht="15.75" customHeight="1">
      <c r="B525" s="77"/>
      <c r="C525" s="77"/>
      <c r="D525" s="77"/>
      <c r="E525" s="77"/>
      <c r="F525" s="78"/>
      <c r="G525" s="77"/>
      <c r="H525" s="78"/>
      <c r="I525" s="78"/>
      <c r="J525" s="79"/>
      <c r="K525" s="79"/>
      <c r="L525" s="79"/>
    </row>
    <row r="526" spans="2:12" ht="15.75" customHeight="1">
      <c r="B526" s="77"/>
      <c r="C526" s="77"/>
      <c r="D526" s="77"/>
      <c r="E526" s="77"/>
      <c r="F526" s="78"/>
      <c r="G526" s="77"/>
      <c r="H526" s="78"/>
      <c r="I526" s="78"/>
      <c r="J526" s="79"/>
      <c r="K526" s="79"/>
      <c r="L526" s="79"/>
    </row>
    <row r="527" spans="2:12" ht="15.75" customHeight="1">
      <c r="B527" s="77"/>
      <c r="C527" s="77"/>
      <c r="D527" s="77"/>
      <c r="E527" s="77"/>
      <c r="F527" s="78"/>
      <c r="G527" s="77"/>
      <c r="H527" s="78"/>
      <c r="I527" s="78"/>
      <c r="J527" s="79"/>
      <c r="K527" s="79"/>
      <c r="L527" s="79"/>
    </row>
    <row r="528" spans="2:12" ht="15.75" customHeight="1">
      <c r="B528" s="77"/>
      <c r="C528" s="77"/>
      <c r="D528" s="77"/>
      <c r="E528" s="77"/>
      <c r="F528" s="78"/>
      <c r="G528" s="77"/>
      <c r="H528" s="78"/>
      <c r="I528" s="78"/>
      <c r="J528" s="79"/>
      <c r="K528" s="79"/>
      <c r="L528" s="79"/>
    </row>
    <row r="529" spans="2:12" ht="15.75" customHeight="1">
      <c r="B529" s="77"/>
      <c r="C529" s="77"/>
      <c r="D529" s="77"/>
      <c r="E529" s="77"/>
      <c r="F529" s="78"/>
      <c r="G529" s="77"/>
      <c r="H529" s="78"/>
      <c r="I529" s="78"/>
      <c r="J529" s="79"/>
      <c r="K529" s="79"/>
      <c r="L529" s="79"/>
    </row>
    <row r="530" spans="2:12" ht="15.75" customHeight="1">
      <c r="B530" s="77"/>
      <c r="C530" s="77"/>
      <c r="D530" s="77"/>
      <c r="E530" s="77"/>
      <c r="F530" s="78"/>
      <c r="G530" s="77"/>
      <c r="H530" s="78"/>
      <c r="I530" s="78"/>
      <c r="J530" s="79"/>
      <c r="K530" s="79"/>
      <c r="L530" s="79"/>
    </row>
    <row r="531" spans="2:12" ht="15.75" customHeight="1">
      <c r="B531" s="77"/>
      <c r="C531" s="77"/>
      <c r="D531" s="77"/>
      <c r="E531" s="77"/>
      <c r="F531" s="78"/>
      <c r="G531" s="77"/>
      <c r="H531" s="78"/>
      <c r="I531" s="78"/>
      <c r="J531" s="79"/>
      <c r="K531" s="79"/>
      <c r="L531" s="79"/>
    </row>
    <row r="532" spans="2:12" ht="15.75" customHeight="1">
      <c r="B532" s="77"/>
      <c r="C532" s="77"/>
      <c r="D532" s="77"/>
      <c r="E532" s="77"/>
      <c r="F532" s="78"/>
      <c r="G532" s="77"/>
      <c r="H532" s="78"/>
      <c r="I532" s="78"/>
      <c r="J532" s="79"/>
      <c r="K532" s="79"/>
      <c r="L532" s="79"/>
    </row>
    <row r="533" spans="2:12" ht="15.75" customHeight="1">
      <c r="B533" s="77"/>
      <c r="C533" s="77"/>
      <c r="D533" s="77"/>
      <c r="E533" s="77"/>
      <c r="F533" s="78"/>
      <c r="G533" s="77"/>
      <c r="H533" s="78"/>
      <c r="I533" s="78"/>
      <c r="J533" s="79"/>
      <c r="K533" s="79"/>
      <c r="L533" s="79"/>
    </row>
    <row r="534" spans="2:12" ht="15.75" customHeight="1">
      <c r="B534" s="77"/>
      <c r="C534" s="77"/>
      <c r="D534" s="77"/>
      <c r="E534" s="77"/>
      <c r="F534" s="78"/>
      <c r="G534" s="77"/>
      <c r="H534" s="78"/>
      <c r="I534" s="78"/>
      <c r="J534" s="79"/>
      <c r="K534" s="79"/>
      <c r="L534" s="79"/>
    </row>
    <row r="535" spans="2:12" ht="15.75" customHeight="1">
      <c r="B535" s="77"/>
      <c r="C535" s="77"/>
      <c r="D535" s="77"/>
      <c r="E535" s="77"/>
      <c r="F535" s="78"/>
      <c r="G535" s="77"/>
      <c r="H535" s="78"/>
      <c r="I535" s="78"/>
      <c r="J535" s="79"/>
      <c r="K535" s="79"/>
      <c r="L535" s="79"/>
    </row>
    <row r="536" spans="2:12" ht="15.75" customHeight="1">
      <c r="B536" s="77"/>
      <c r="C536" s="77"/>
      <c r="D536" s="77"/>
      <c r="E536" s="77"/>
      <c r="F536" s="78"/>
      <c r="G536" s="77"/>
      <c r="H536" s="78"/>
      <c r="I536" s="78"/>
      <c r="J536" s="79"/>
      <c r="K536" s="79"/>
      <c r="L536" s="79"/>
    </row>
    <row r="537" spans="2:12" ht="15.75" customHeight="1">
      <c r="B537" s="77"/>
      <c r="C537" s="77"/>
      <c r="D537" s="77"/>
      <c r="E537" s="77"/>
      <c r="F537" s="78"/>
      <c r="G537" s="77"/>
      <c r="H537" s="78"/>
      <c r="I537" s="78"/>
      <c r="J537" s="79"/>
      <c r="K537" s="79"/>
      <c r="L537" s="79"/>
    </row>
    <row r="538" spans="2:12" ht="15.75" customHeight="1">
      <c r="B538" s="77"/>
      <c r="C538" s="77"/>
      <c r="D538" s="77"/>
      <c r="E538" s="77"/>
      <c r="F538" s="78"/>
      <c r="G538" s="77"/>
      <c r="H538" s="78"/>
      <c r="I538" s="78"/>
      <c r="J538" s="79"/>
      <c r="K538" s="79"/>
      <c r="L538" s="79"/>
    </row>
    <row r="539" spans="2:12" ht="15.75" customHeight="1">
      <c r="B539" s="77"/>
      <c r="C539" s="77"/>
      <c r="D539" s="77"/>
      <c r="E539" s="77"/>
      <c r="F539" s="78"/>
      <c r="G539" s="77"/>
      <c r="H539" s="78"/>
      <c r="I539" s="78"/>
      <c r="J539" s="79"/>
      <c r="K539" s="79"/>
      <c r="L539" s="79"/>
    </row>
    <row r="540" spans="2:12" ht="15.75" customHeight="1">
      <c r="B540" s="77"/>
      <c r="C540" s="77"/>
      <c r="D540" s="77"/>
      <c r="E540" s="77"/>
      <c r="F540" s="78"/>
      <c r="G540" s="77"/>
      <c r="H540" s="78"/>
      <c r="I540" s="78"/>
      <c r="J540" s="79"/>
      <c r="K540" s="79"/>
      <c r="L540" s="79"/>
    </row>
    <row r="541" spans="2:12" ht="15.75" customHeight="1">
      <c r="B541" s="77"/>
      <c r="C541" s="77"/>
      <c r="D541" s="77"/>
      <c r="E541" s="77"/>
      <c r="F541" s="78"/>
      <c r="G541" s="77"/>
      <c r="H541" s="78"/>
      <c r="I541" s="78"/>
      <c r="J541" s="79"/>
      <c r="K541" s="79"/>
      <c r="L541" s="79"/>
    </row>
    <row r="542" spans="2:12" ht="15.75" customHeight="1">
      <c r="B542" s="77"/>
      <c r="C542" s="77"/>
      <c r="D542" s="77"/>
      <c r="E542" s="77"/>
      <c r="F542" s="78"/>
      <c r="G542" s="77"/>
      <c r="H542" s="78"/>
      <c r="I542" s="78"/>
      <c r="J542" s="79"/>
      <c r="K542" s="79"/>
      <c r="L542" s="79"/>
    </row>
    <row r="543" spans="2:12" ht="15.75" customHeight="1">
      <c r="B543" s="77"/>
      <c r="C543" s="77"/>
      <c r="D543" s="77"/>
      <c r="E543" s="77"/>
      <c r="F543" s="78"/>
      <c r="G543" s="77"/>
      <c r="H543" s="78"/>
      <c r="I543" s="78"/>
      <c r="J543" s="79"/>
      <c r="K543" s="79"/>
      <c r="L543" s="79"/>
    </row>
    <row r="544" spans="2:12" ht="15.75" customHeight="1">
      <c r="B544" s="77"/>
      <c r="C544" s="77"/>
      <c r="D544" s="77"/>
      <c r="E544" s="77"/>
      <c r="F544" s="78"/>
      <c r="G544" s="77"/>
      <c r="H544" s="78"/>
      <c r="I544" s="78"/>
      <c r="J544" s="79"/>
      <c r="K544" s="79"/>
      <c r="L544" s="79"/>
    </row>
    <row r="545" spans="2:12" ht="15.75" customHeight="1">
      <c r="B545" s="77"/>
      <c r="C545" s="77"/>
      <c r="D545" s="77"/>
      <c r="E545" s="77"/>
      <c r="F545" s="78"/>
      <c r="G545" s="77"/>
      <c r="H545" s="78"/>
      <c r="I545" s="78"/>
      <c r="J545" s="79"/>
      <c r="K545" s="79"/>
      <c r="L545" s="79"/>
    </row>
    <row r="546" spans="2:12" ht="15.75" customHeight="1">
      <c r="B546" s="77"/>
      <c r="C546" s="77"/>
      <c r="D546" s="77"/>
      <c r="E546" s="77"/>
      <c r="F546" s="78"/>
      <c r="G546" s="77"/>
      <c r="H546" s="78"/>
      <c r="I546" s="78"/>
      <c r="J546" s="79"/>
      <c r="K546" s="79"/>
      <c r="L546" s="79"/>
    </row>
    <row r="547" spans="2:12" ht="15.75" customHeight="1">
      <c r="B547" s="77"/>
      <c r="C547" s="77"/>
      <c r="D547" s="77"/>
      <c r="E547" s="77"/>
      <c r="F547" s="78"/>
      <c r="G547" s="77"/>
      <c r="H547" s="78"/>
      <c r="I547" s="78"/>
      <c r="J547" s="79"/>
      <c r="K547" s="79"/>
      <c r="L547" s="79"/>
    </row>
    <row r="548" spans="2:12" ht="15.75" customHeight="1">
      <c r="B548" s="77"/>
      <c r="C548" s="77"/>
      <c r="D548" s="77"/>
      <c r="E548" s="77"/>
      <c r="F548" s="78"/>
      <c r="G548" s="77"/>
      <c r="H548" s="78"/>
      <c r="I548" s="78"/>
      <c r="J548" s="79"/>
      <c r="K548" s="79"/>
      <c r="L548" s="79"/>
    </row>
    <row r="549" spans="2:12" ht="15.75" customHeight="1">
      <c r="B549" s="77"/>
      <c r="C549" s="77"/>
      <c r="D549" s="77"/>
      <c r="E549" s="77"/>
      <c r="F549" s="78"/>
      <c r="G549" s="77"/>
      <c r="H549" s="78"/>
      <c r="I549" s="78"/>
      <c r="J549" s="79"/>
      <c r="K549" s="79"/>
      <c r="L549" s="79"/>
    </row>
    <row r="550" spans="2:12" ht="15.75" customHeight="1">
      <c r="B550" s="77"/>
      <c r="C550" s="77"/>
      <c r="D550" s="77"/>
      <c r="E550" s="77"/>
      <c r="F550" s="78"/>
      <c r="G550" s="77"/>
      <c r="H550" s="78"/>
      <c r="I550" s="78"/>
      <c r="J550" s="79"/>
      <c r="K550" s="79"/>
      <c r="L550" s="79"/>
    </row>
    <row r="551" spans="2:12" ht="15.75" customHeight="1">
      <c r="B551" s="77"/>
      <c r="C551" s="77"/>
      <c r="D551" s="77"/>
      <c r="E551" s="77"/>
      <c r="F551" s="78"/>
      <c r="G551" s="77"/>
      <c r="H551" s="78"/>
      <c r="I551" s="78"/>
      <c r="J551" s="79"/>
      <c r="K551" s="79"/>
      <c r="L551" s="79"/>
    </row>
    <row r="552" spans="2:12" ht="15.75" customHeight="1">
      <c r="B552" s="77"/>
      <c r="C552" s="77"/>
      <c r="D552" s="77"/>
      <c r="E552" s="77"/>
      <c r="F552" s="78"/>
      <c r="G552" s="77"/>
      <c r="H552" s="78"/>
      <c r="I552" s="78"/>
      <c r="J552" s="79"/>
      <c r="K552" s="79"/>
      <c r="L552" s="79"/>
    </row>
    <row r="553" spans="2:12" ht="15.75" customHeight="1">
      <c r="B553" s="77"/>
      <c r="C553" s="77"/>
      <c r="D553" s="77"/>
      <c r="E553" s="77"/>
      <c r="F553" s="78"/>
      <c r="G553" s="77"/>
      <c r="H553" s="78"/>
      <c r="I553" s="78"/>
      <c r="J553" s="79"/>
      <c r="K553" s="79"/>
      <c r="L553" s="79"/>
    </row>
    <row r="554" spans="2:12" ht="15.75" customHeight="1">
      <c r="B554" s="77"/>
      <c r="C554" s="77"/>
      <c r="D554" s="77"/>
      <c r="E554" s="77"/>
      <c r="F554" s="78"/>
      <c r="G554" s="77"/>
      <c r="H554" s="78"/>
      <c r="I554" s="78"/>
      <c r="J554" s="79"/>
      <c r="K554" s="79"/>
      <c r="L554" s="79"/>
    </row>
    <row r="555" spans="2:12" ht="15.75" customHeight="1">
      <c r="B555" s="77"/>
      <c r="C555" s="77"/>
      <c r="D555" s="77"/>
      <c r="E555" s="77"/>
      <c r="F555" s="78"/>
      <c r="G555" s="77"/>
      <c r="H555" s="78"/>
      <c r="I555" s="78"/>
      <c r="J555" s="79"/>
      <c r="K555" s="79"/>
      <c r="L555" s="79"/>
    </row>
    <row r="556" spans="2:12" ht="15.75" customHeight="1">
      <c r="B556" s="77"/>
      <c r="C556" s="77"/>
      <c r="D556" s="77"/>
      <c r="E556" s="77"/>
      <c r="F556" s="78"/>
      <c r="G556" s="77"/>
      <c r="H556" s="78"/>
      <c r="I556" s="78"/>
      <c r="J556" s="79"/>
      <c r="K556" s="79"/>
      <c r="L556" s="79"/>
    </row>
    <row r="557" spans="2:12" ht="15.75" customHeight="1">
      <c r="B557" s="77"/>
      <c r="C557" s="77"/>
      <c r="D557" s="77"/>
      <c r="E557" s="77"/>
      <c r="F557" s="78"/>
      <c r="G557" s="77"/>
      <c r="H557" s="78"/>
      <c r="I557" s="78"/>
      <c r="J557" s="79"/>
      <c r="K557" s="79"/>
      <c r="L557" s="79"/>
    </row>
    <row r="558" spans="2:12" ht="15.75" customHeight="1">
      <c r="B558" s="77"/>
      <c r="C558" s="77"/>
      <c r="D558" s="77"/>
      <c r="E558" s="77"/>
      <c r="F558" s="78"/>
      <c r="G558" s="77"/>
      <c r="H558" s="78"/>
      <c r="I558" s="78"/>
      <c r="J558" s="79"/>
      <c r="K558" s="79"/>
      <c r="L558" s="79"/>
    </row>
    <row r="559" spans="2:12" ht="15.75" customHeight="1">
      <c r="B559" s="77"/>
      <c r="C559" s="77"/>
      <c r="D559" s="77"/>
      <c r="E559" s="77"/>
      <c r="F559" s="78"/>
      <c r="G559" s="77"/>
      <c r="H559" s="78"/>
      <c r="I559" s="78"/>
      <c r="J559" s="79"/>
      <c r="K559" s="79"/>
      <c r="L559" s="79"/>
    </row>
    <row r="560" spans="2:12" ht="15.75" customHeight="1">
      <c r="B560" s="77"/>
      <c r="C560" s="77"/>
      <c r="D560" s="77"/>
      <c r="E560" s="77"/>
      <c r="F560" s="78"/>
      <c r="G560" s="77"/>
      <c r="H560" s="78"/>
      <c r="I560" s="78"/>
      <c r="J560" s="79"/>
      <c r="K560" s="79"/>
      <c r="L560" s="79"/>
    </row>
    <row r="561" spans="2:12" ht="15.75" customHeight="1">
      <c r="B561" s="77"/>
      <c r="C561" s="77"/>
      <c r="D561" s="77"/>
      <c r="E561" s="77"/>
      <c r="F561" s="78"/>
      <c r="G561" s="77"/>
      <c r="H561" s="78"/>
      <c r="I561" s="78"/>
      <c r="J561" s="79"/>
      <c r="K561" s="79"/>
      <c r="L561" s="79"/>
    </row>
    <row r="562" spans="2:12" ht="15.75" customHeight="1">
      <c r="B562" s="77"/>
      <c r="C562" s="77"/>
      <c r="D562" s="77"/>
      <c r="E562" s="77"/>
      <c r="F562" s="78"/>
      <c r="G562" s="77"/>
      <c r="H562" s="78"/>
      <c r="I562" s="78"/>
      <c r="J562" s="79"/>
      <c r="K562" s="79"/>
      <c r="L562" s="79"/>
    </row>
    <row r="563" spans="2:12" ht="15.75" customHeight="1">
      <c r="B563" s="77"/>
      <c r="C563" s="77"/>
      <c r="D563" s="77"/>
      <c r="E563" s="77"/>
      <c r="F563" s="78"/>
      <c r="G563" s="77"/>
      <c r="H563" s="78"/>
      <c r="I563" s="78"/>
      <c r="J563" s="79"/>
      <c r="K563" s="79"/>
      <c r="L563" s="79"/>
    </row>
    <row r="564" spans="2:12" ht="15.75" customHeight="1">
      <c r="B564" s="77"/>
      <c r="C564" s="77"/>
      <c r="D564" s="77"/>
      <c r="E564" s="77"/>
      <c r="F564" s="78"/>
      <c r="G564" s="77"/>
      <c r="H564" s="78"/>
      <c r="I564" s="78"/>
      <c r="J564" s="79"/>
      <c r="K564" s="79"/>
      <c r="L564" s="79"/>
    </row>
    <row r="565" spans="2:12" ht="15.75" customHeight="1">
      <c r="B565" s="77"/>
      <c r="C565" s="77"/>
      <c r="D565" s="77"/>
      <c r="E565" s="77"/>
      <c r="F565" s="78"/>
      <c r="G565" s="77"/>
      <c r="H565" s="78"/>
      <c r="I565" s="78"/>
      <c r="J565" s="79"/>
      <c r="K565" s="79"/>
      <c r="L565" s="79"/>
    </row>
    <row r="566" spans="2:12" ht="15.75" customHeight="1">
      <c r="B566" s="77"/>
      <c r="C566" s="77"/>
      <c r="D566" s="77"/>
      <c r="E566" s="77"/>
      <c r="F566" s="78"/>
      <c r="G566" s="77"/>
      <c r="H566" s="78"/>
      <c r="I566" s="78"/>
      <c r="J566" s="79"/>
      <c r="K566" s="79"/>
      <c r="L566" s="79"/>
    </row>
    <row r="567" spans="2:12" ht="15.75" customHeight="1">
      <c r="B567" s="77"/>
      <c r="C567" s="77"/>
      <c r="D567" s="77"/>
      <c r="E567" s="77"/>
      <c r="F567" s="78"/>
      <c r="G567" s="77"/>
      <c r="H567" s="78"/>
      <c r="I567" s="78"/>
      <c r="J567" s="79"/>
      <c r="K567" s="79"/>
      <c r="L567" s="79"/>
    </row>
    <row r="568" spans="2:12" ht="15.75" customHeight="1">
      <c r="B568" s="77"/>
      <c r="C568" s="77"/>
      <c r="D568" s="77"/>
      <c r="E568" s="77"/>
      <c r="F568" s="78"/>
      <c r="G568" s="77"/>
      <c r="H568" s="78"/>
      <c r="I568" s="78"/>
      <c r="J568" s="79"/>
      <c r="K568" s="79"/>
      <c r="L568" s="79"/>
    </row>
    <row r="569" spans="2:12" ht="15.75" customHeight="1">
      <c r="B569" s="77"/>
      <c r="C569" s="77"/>
      <c r="D569" s="77"/>
      <c r="E569" s="77"/>
      <c r="F569" s="78"/>
      <c r="G569" s="77"/>
      <c r="H569" s="78"/>
      <c r="I569" s="78"/>
      <c r="J569" s="79"/>
      <c r="K569" s="79"/>
      <c r="L569" s="79"/>
    </row>
    <row r="570" spans="2:12" ht="15.75" customHeight="1">
      <c r="B570" s="77"/>
      <c r="C570" s="77"/>
      <c r="D570" s="77"/>
      <c r="E570" s="77"/>
      <c r="F570" s="78"/>
      <c r="G570" s="77"/>
      <c r="H570" s="78"/>
      <c r="I570" s="78"/>
      <c r="J570" s="79"/>
      <c r="K570" s="79"/>
      <c r="L570" s="79"/>
    </row>
    <row r="571" spans="2:12" ht="15.75" customHeight="1">
      <c r="B571" s="77"/>
      <c r="C571" s="77"/>
      <c r="D571" s="77"/>
      <c r="E571" s="77"/>
      <c r="F571" s="78"/>
      <c r="G571" s="77"/>
      <c r="H571" s="78"/>
      <c r="I571" s="78"/>
      <c r="J571" s="79"/>
      <c r="K571" s="79"/>
      <c r="L571" s="79"/>
    </row>
    <row r="572" spans="2:12" ht="15.75" customHeight="1">
      <c r="B572" s="77"/>
      <c r="C572" s="77"/>
      <c r="D572" s="77"/>
      <c r="E572" s="77"/>
      <c r="F572" s="78"/>
      <c r="G572" s="77"/>
      <c r="H572" s="78"/>
      <c r="I572" s="78"/>
      <c r="J572" s="79"/>
      <c r="K572" s="79"/>
      <c r="L572" s="79"/>
    </row>
    <row r="573" spans="2:12" ht="15.75" customHeight="1">
      <c r="B573" s="77"/>
      <c r="C573" s="77"/>
      <c r="D573" s="77"/>
      <c r="E573" s="77"/>
      <c r="F573" s="78"/>
      <c r="G573" s="77"/>
      <c r="H573" s="78"/>
      <c r="I573" s="78"/>
      <c r="J573" s="79"/>
      <c r="K573" s="79"/>
      <c r="L573" s="79"/>
    </row>
    <row r="574" spans="2:12" ht="15.75" customHeight="1">
      <c r="B574" s="77"/>
      <c r="C574" s="77"/>
      <c r="D574" s="77"/>
      <c r="E574" s="77"/>
      <c r="F574" s="78"/>
      <c r="G574" s="77"/>
      <c r="H574" s="78"/>
      <c r="I574" s="78"/>
      <c r="J574" s="79"/>
      <c r="K574" s="79"/>
      <c r="L574" s="79"/>
    </row>
    <row r="575" spans="2:12" ht="15.75" customHeight="1">
      <c r="B575" s="77"/>
      <c r="C575" s="77"/>
      <c r="D575" s="77"/>
      <c r="E575" s="77"/>
      <c r="F575" s="78"/>
      <c r="G575" s="77"/>
      <c r="H575" s="78"/>
      <c r="I575" s="78"/>
      <c r="J575" s="79"/>
      <c r="K575" s="79"/>
      <c r="L575" s="79"/>
    </row>
    <row r="576" spans="2:12" ht="15.75" customHeight="1">
      <c r="B576" s="77"/>
      <c r="C576" s="77"/>
      <c r="D576" s="77"/>
      <c r="E576" s="77"/>
      <c r="F576" s="78"/>
      <c r="G576" s="77"/>
      <c r="H576" s="78"/>
      <c r="I576" s="78"/>
      <c r="J576" s="79"/>
      <c r="K576" s="79"/>
      <c r="L576" s="79"/>
    </row>
    <row r="577" spans="2:12" ht="15.75" customHeight="1">
      <c r="B577" s="77"/>
      <c r="C577" s="77"/>
      <c r="D577" s="77"/>
      <c r="E577" s="77"/>
      <c r="F577" s="78"/>
      <c r="G577" s="77"/>
      <c r="H577" s="78"/>
      <c r="I577" s="78"/>
      <c r="J577" s="79"/>
      <c r="K577" s="79"/>
      <c r="L577" s="79"/>
    </row>
    <row r="578" spans="2:12" ht="15.75" customHeight="1">
      <c r="B578" s="77"/>
      <c r="C578" s="77"/>
      <c r="D578" s="77"/>
      <c r="E578" s="77"/>
      <c r="F578" s="78"/>
      <c r="G578" s="77"/>
      <c r="H578" s="78"/>
      <c r="I578" s="78"/>
      <c r="J578" s="79"/>
      <c r="K578" s="79"/>
      <c r="L578" s="79"/>
    </row>
    <row r="579" spans="2:12" ht="15.75" customHeight="1">
      <c r="B579" s="77"/>
      <c r="C579" s="77"/>
      <c r="D579" s="77"/>
      <c r="E579" s="77"/>
      <c r="F579" s="78"/>
      <c r="G579" s="77"/>
      <c r="H579" s="78"/>
      <c r="I579" s="78"/>
      <c r="J579" s="79"/>
      <c r="K579" s="79"/>
      <c r="L579" s="79"/>
    </row>
    <row r="580" spans="2:12" ht="15.75" customHeight="1">
      <c r="B580" s="77"/>
      <c r="C580" s="77"/>
      <c r="D580" s="77"/>
      <c r="E580" s="77"/>
      <c r="F580" s="78"/>
      <c r="G580" s="77"/>
      <c r="H580" s="78"/>
      <c r="I580" s="78"/>
      <c r="J580" s="79"/>
      <c r="K580" s="79"/>
      <c r="L580" s="79"/>
    </row>
    <row r="581" spans="2:12" ht="15.75" customHeight="1">
      <c r="B581" s="77"/>
      <c r="C581" s="77"/>
      <c r="D581" s="77"/>
      <c r="E581" s="77"/>
      <c r="F581" s="78"/>
      <c r="G581" s="77"/>
      <c r="H581" s="78"/>
      <c r="I581" s="78"/>
      <c r="J581" s="79"/>
      <c r="K581" s="79"/>
      <c r="L581" s="79"/>
    </row>
    <row r="582" spans="2:12" ht="15.75" customHeight="1">
      <c r="B582" s="77"/>
      <c r="C582" s="77"/>
      <c r="D582" s="77"/>
      <c r="E582" s="77"/>
      <c r="F582" s="78"/>
      <c r="G582" s="77"/>
      <c r="H582" s="78"/>
      <c r="I582" s="78"/>
      <c r="J582" s="79"/>
      <c r="K582" s="79"/>
      <c r="L582" s="79"/>
    </row>
    <row r="583" spans="2:12" ht="15.75" customHeight="1">
      <c r="B583" s="77"/>
      <c r="C583" s="77"/>
      <c r="D583" s="77"/>
      <c r="E583" s="77"/>
      <c r="F583" s="78"/>
      <c r="G583" s="77"/>
      <c r="H583" s="78"/>
      <c r="I583" s="78"/>
      <c r="J583" s="79"/>
      <c r="K583" s="79"/>
      <c r="L583" s="79"/>
    </row>
    <row r="584" spans="2:12" ht="15.75" customHeight="1">
      <c r="B584" s="77"/>
      <c r="C584" s="77"/>
      <c r="D584" s="77"/>
      <c r="E584" s="77"/>
      <c r="F584" s="78"/>
      <c r="G584" s="77"/>
      <c r="H584" s="78"/>
      <c r="I584" s="78"/>
      <c r="J584" s="79"/>
      <c r="K584" s="79"/>
      <c r="L584" s="79"/>
    </row>
    <row r="585" spans="2:12" ht="15.75" customHeight="1">
      <c r="B585" s="77"/>
      <c r="C585" s="77"/>
      <c r="D585" s="77"/>
      <c r="E585" s="77"/>
      <c r="F585" s="78"/>
      <c r="G585" s="77"/>
      <c r="H585" s="78"/>
      <c r="I585" s="78"/>
      <c r="J585" s="79"/>
      <c r="K585" s="79"/>
      <c r="L585" s="79"/>
    </row>
    <row r="586" spans="2:12" ht="15.75" customHeight="1">
      <c r="B586" s="77"/>
      <c r="C586" s="77"/>
      <c r="D586" s="77"/>
      <c r="E586" s="77"/>
      <c r="F586" s="78"/>
      <c r="G586" s="77"/>
      <c r="H586" s="78"/>
      <c r="I586" s="78"/>
      <c r="J586" s="79"/>
      <c r="K586" s="79"/>
      <c r="L586" s="79"/>
    </row>
    <row r="587" spans="2:12" ht="15.75" customHeight="1">
      <c r="B587" s="77"/>
      <c r="C587" s="77"/>
      <c r="D587" s="77"/>
      <c r="E587" s="77"/>
      <c r="F587" s="78"/>
      <c r="G587" s="77"/>
      <c r="H587" s="78"/>
      <c r="I587" s="78"/>
      <c r="J587" s="79"/>
      <c r="K587" s="79"/>
      <c r="L587" s="79"/>
    </row>
    <row r="588" spans="2:12" ht="15.75" customHeight="1">
      <c r="B588" s="77"/>
      <c r="C588" s="77"/>
      <c r="D588" s="77"/>
      <c r="E588" s="77"/>
      <c r="F588" s="78"/>
      <c r="G588" s="77"/>
      <c r="H588" s="78"/>
      <c r="I588" s="78"/>
      <c r="J588" s="79"/>
      <c r="K588" s="79"/>
      <c r="L588" s="79"/>
    </row>
    <row r="589" spans="2:12" ht="15.75" customHeight="1">
      <c r="B589" s="77"/>
      <c r="C589" s="77"/>
      <c r="D589" s="77"/>
      <c r="E589" s="77"/>
      <c r="F589" s="78"/>
      <c r="G589" s="77"/>
      <c r="H589" s="78"/>
      <c r="I589" s="78"/>
      <c r="J589" s="79"/>
      <c r="K589" s="79"/>
      <c r="L589" s="79"/>
    </row>
    <row r="590" spans="2:12" ht="15.75" customHeight="1">
      <c r="B590" s="77"/>
      <c r="C590" s="77"/>
      <c r="D590" s="77"/>
      <c r="E590" s="77"/>
      <c r="F590" s="78"/>
      <c r="G590" s="77"/>
      <c r="H590" s="78"/>
      <c r="I590" s="78"/>
      <c r="J590" s="79"/>
      <c r="K590" s="79"/>
      <c r="L590" s="79"/>
    </row>
    <row r="591" spans="2:12" ht="15.75" customHeight="1">
      <c r="B591" s="77"/>
      <c r="C591" s="77"/>
      <c r="D591" s="77"/>
      <c r="E591" s="77"/>
      <c r="F591" s="78"/>
      <c r="G591" s="77"/>
      <c r="H591" s="78"/>
      <c r="I591" s="78"/>
      <c r="J591" s="79"/>
      <c r="K591" s="79"/>
      <c r="L591" s="79"/>
    </row>
    <row r="592" spans="2:12" ht="15.75" customHeight="1">
      <c r="B592" s="77"/>
      <c r="C592" s="77"/>
      <c r="D592" s="77"/>
      <c r="E592" s="77"/>
      <c r="F592" s="78"/>
      <c r="G592" s="77"/>
      <c r="H592" s="78"/>
      <c r="I592" s="78"/>
      <c r="J592" s="79"/>
      <c r="K592" s="79"/>
      <c r="L592" s="79"/>
    </row>
    <row r="593" spans="2:12" ht="15.75" customHeight="1">
      <c r="B593" s="77"/>
      <c r="C593" s="77"/>
      <c r="D593" s="77"/>
      <c r="E593" s="77"/>
      <c r="F593" s="78"/>
      <c r="G593" s="77"/>
      <c r="H593" s="78"/>
      <c r="I593" s="78"/>
      <c r="J593" s="79"/>
      <c r="K593" s="79"/>
      <c r="L593" s="79"/>
    </row>
    <row r="594" spans="2:12" ht="15.75" customHeight="1">
      <c r="B594" s="77"/>
      <c r="C594" s="77"/>
      <c r="D594" s="77"/>
      <c r="E594" s="77"/>
      <c r="F594" s="78"/>
      <c r="G594" s="77"/>
      <c r="H594" s="78"/>
      <c r="I594" s="78"/>
      <c r="J594" s="79"/>
      <c r="K594" s="79"/>
      <c r="L594" s="79"/>
    </row>
    <row r="595" spans="2:12" ht="15.75" customHeight="1">
      <c r="B595" s="77"/>
      <c r="C595" s="77"/>
      <c r="D595" s="77"/>
      <c r="E595" s="77"/>
      <c r="F595" s="78"/>
      <c r="G595" s="77"/>
      <c r="H595" s="78"/>
      <c r="I595" s="78"/>
      <c r="J595" s="79"/>
      <c r="K595" s="79"/>
      <c r="L595" s="79"/>
    </row>
    <row r="596" spans="2:12" ht="15.75" customHeight="1">
      <c r="B596" s="77"/>
      <c r="C596" s="77"/>
      <c r="D596" s="77"/>
      <c r="E596" s="77"/>
      <c r="F596" s="78"/>
      <c r="G596" s="77"/>
      <c r="H596" s="78"/>
      <c r="I596" s="78"/>
      <c r="J596" s="79"/>
      <c r="K596" s="79"/>
      <c r="L596" s="79"/>
    </row>
    <row r="597" spans="2:12" ht="15.75" customHeight="1">
      <c r="B597" s="77"/>
      <c r="C597" s="77"/>
      <c r="D597" s="77"/>
      <c r="E597" s="77"/>
      <c r="F597" s="78"/>
      <c r="G597" s="77"/>
      <c r="H597" s="78"/>
      <c r="I597" s="78"/>
      <c r="J597" s="79"/>
      <c r="K597" s="79"/>
      <c r="L597" s="79"/>
    </row>
    <row r="598" spans="2:12" ht="15.75" customHeight="1">
      <c r="B598" s="77"/>
      <c r="C598" s="77"/>
      <c r="D598" s="77"/>
      <c r="E598" s="77"/>
      <c r="F598" s="78"/>
      <c r="G598" s="77"/>
      <c r="H598" s="78"/>
      <c r="I598" s="78"/>
      <c r="J598" s="79"/>
      <c r="K598" s="79"/>
      <c r="L598" s="79"/>
    </row>
    <row r="599" spans="2:12" ht="15.75" customHeight="1">
      <c r="B599" s="77"/>
      <c r="C599" s="77"/>
      <c r="D599" s="77"/>
      <c r="E599" s="77"/>
      <c r="F599" s="78"/>
      <c r="G599" s="77"/>
      <c r="H599" s="78"/>
      <c r="I599" s="78"/>
      <c r="J599" s="79"/>
      <c r="K599" s="79"/>
      <c r="L599" s="79"/>
    </row>
    <row r="600" spans="2:12" ht="15.75" customHeight="1">
      <c r="B600" s="77"/>
      <c r="C600" s="77"/>
      <c r="D600" s="77"/>
      <c r="E600" s="77"/>
      <c r="F600" s="78"/>
      <c r="G600" s="77"/>
      <c r="H600" s="78"/>
      <c r="I600" s="78"/>
      <c r="J600" s="79"/>
      <c r="K600" s="79"/>
      <c r="L600" s="79"/>
    </row>
    <row r="601" spans="2:12" ht="15.75" customHeight="1">
      <c r="B601" s="77"/>
      <c r="C601" s="77"/>
      <c r="D601" s="77"/>
      <c r="E601" s="77"/>
      <c r="F601" s="78"/>
      <c r="G601" s="77"/>
      <c r="H601" s="78"/>
      <c r="I601" s="78"/>
      <c r="J601" s="79"/>
      <c r="K601" s="79"/>
      <c r="L601" s="79"/>
    </row>
    <row r="602" spans="2:12" ht="15.75" customHeight="1">
      <c r="B602" s="77"/>
      <c r="C602" s="77"/>
      <c r="D602" s="77"/>
      <c r="E602" s="77"/>
      <c r="F602" s="78"/>
      <c r="G602" s="77"/>
      <c r="H602" s="78"/>
      <c r="I602" s="78"/>
      <c r="J602" s="79"/>
      <c r="K602" s="79"/>
      <c r="L602" s="79"/>
    </row>
    <row r="603" spans="2:12" ht="15.75" customHeight="1">
      <c r="B603" s="77"/>
      <c r="C603" s="77"/>
      <c r="D603" s="77"/>
      <c r="E603" s="77"/>
      <c r="F603" s="78"/>
      <c r="G603" s="77"/>
      <c r="H603" s="78"/>
      <c r="I603" s="78"/>
      <c r="J603" s="79"/>
      <c r="K603" s="79"/>
      <c r="L603" s="79"/>
    </row>
    <row r="604" spans="2:12" ht="15.75" customHeight="1">
      <c r="B604" s="77"/>
      <c r="C604" s="77"/>
      <c r="D604" s="77"/>
      <c r="E604" s="77"/>
      <c r="F604" s="78"/>
      <c r="G604" s="77"/>
      <c r="H604" s="78"/>
      <c r="I604" s="78"/>
      <c r="J604" s="79"/>
      <c r="K604" s="79"/>
      <c r="L604" s="79"/>
    </row>
    <row r="605" spans="2:12" ht="15.75" customHeight="1">
      <c r="B605" s="77"/>
      <c r="C605" s="77"/>
      <c r="D605" s="77"/>
      <c r="E605" s="77"/>
      <c r="F605" s="78"/>
      <c r="G605" s="77"/>
      <c r="H605" s="78"/>
      <c r="I605" s="78"/>
      <c r="J605" s="79"/>
      <c r="K605" s="79"/>
      <c r="L605" s="79"/>
    </row>
    <row r="606" spans="2:12" ht="15.75" customHeight="1">
      <c r="B606" s="77"/>
      <c r="C606" s="77"/>
      <c r="D606" s="77"/>
      <c r="E606" s="77"/>
      <c r="F606" s="78"/>
      <c r="G606" s="77"/>
      <c r="H606" s="78"/>
      <c r="I606" s="78"/>
      <c r="J606" s="79"/>
      <c r="K606" s="79"/>
      <c r="L606" s="79"/>
    </row>
    <row r="607" spans="2:12" ht="15.75" customHeight="1">
      <c r="B607" s="77"/>
      <c r="C607" s="77"/>
      <c r="D607" s="77"/>
      <c r="E607" s="77"/>
      <c r="F607" s="78"/>
      <c r="G607" s="77"/>
      <c r="H607" s="78"/>
      <c r="I607" s="78"/>
      <c r="J607" s="79"/>
      <c r="K607" s="79"/>
      <c r="L607" s="79"/>
    </row>
    <row r="608" spans="2:12" ht="15.75" customHeight="1">
      <c r="B608" s="77"/>
      <c r="C608" s="77"/>
      <c r="D608" s="77"/>
      <c r="E608" s="77"/>
      <c r="F608" s="78"/>
      <c r="G608" s="77"/>
      <c r="H608" s="78"/>
      <c r="I608" s="78"/>
      <c r="J608" s="79"/>
      <c r="K608" s="79"/>
      <c r="L608" s="79"/>
    </row>
    <row r="609" spans="2:12" ht="15.75" customHeight="1">
      <c r="B609" s="77"/>
      <c r="C609" s="77"/>
      <c r="D609" s="77"/>
      <c r="E609" s="77"/>
      <c r="F609" s="78"/>
      <c r="G609" s="77"/>
      <c r="H609" s="78"/>
      <c r="I609" s="78"/>
      <c r="J609" s="79"/>
      <c r="K609" s="79"/>
      <c r="L609" s="79"/>
    </row>
    <row r="610" spans="2:12" ht="15.75" customHeight="1">
      <c r="B610" s="77"/>
      <c r="C610" s="77"/>
      <c r="D610" s="77"/>
      <c r="E610" s="77"/>
      <c r="F610" s="78"/>
      <c r="G610" s="77"/>
      <c r="H610" s="78"/>
      <c r="I610" s="78"/>
      <c r="J610" s="79"/>
      <c r="K610" s="79"/>
      <c r="L610" s="79"/>
    </row>
    <row r="611" spans="2:12" ht="15.75" customHeight="1">
      <c r="B611" s="77"/>
      <c r="C611" s="77"/>
      <c r="D611" s="77"/>
      <c r="E611" s="77"/>
      <c r="F611" s="78"/>
      <c r="G611" s="77"/>
      <c r="H611" s="78"/>
      <c r="I611" s="78"/>
      <c r="J611" s="79"/>
      <c r="K611" s="79"/>
      <c r="L611" s="79"/>
    </row>
    <row r="612" spans="2:12" ht="15.75" customHeight="1">
      <c r="B612" s="77"/>
      <c r="C612" s="77"/>
      <c r="D612" s="77"/>
      <c r="E612" s="77"/>
      <c r="F612" s="78"/>
      <c r="G612" s="77"/>
      <c r="H612" s="78"/>
      <c r="I612" s="78"/>
      <c r="J612" s="79"/>
      <c r="K612" s="79"/>
      <c r="L612" s="79"/>
    </row>
    <row r="613" spans="2:12" ht="15.75" customHeight="1">
      <c r="B613" s="77"/>
      <c r="C613" s="77"/>
      <c r="D613" s="77"/>
      <c r="E613" s="77"/>
      <c r="F613" s="78"/>
      <c r="G613" s="77"/>
      <c r="H613" s="78"/>
      <c r="I613" s="78"/>
      <c r="J613" s="79"/>
      <c r="K613" s="79"/>
      <c r="L613" s="79"/>
    </row>
    <row r="614" spans="2:12" ht="15.75" customHeight="1">
      <c r="B614" s="77"/>
      <c r="C614" s="77"/>
      <c r="D614" s="77"/>
      <c r="E614" s="77"/>
      <c r="F614" s="78"/>
      <c r="G614" s="77"/>
      <c r="H614" s="78"/>
      <c r="I614" s="78"/>
      <c r="J614" s="79"/>
      <c r="K614" s="79"/>
      <c r="L614" s="79"/>
    </row>
    <row r="615" spans="2:12" ht="15.75" customHeight="1">
      <c r="B615" s="77"/>
      <c r="C615" s="77"/>
      <c r="D615" s="77"/>
      <c r="E615" s="77"/>
      <c r="F615" s="78"/>
      <c r="G615" s="77"/>
      <c r="H615" s="78"/>
      <c r="I615" s="78"/>
      <c r="J615" s="79"/>
      <c r="K615" s="79"/>
      <c r="L615" s="79"/>
    </row>
    <row r="616" spans="2:12" ht="15.75" customHeight="1">
      <c r="B616" s="77"/>
      <c r="C616" s="77"/>
      <c r="D616" s="77"/>
      <c r="E616" s="77"/>
      <c r="F616" s="78"/>
      <c r="G616" s="77"/>
      <c r="H616" s="78"/>
      <c r="I616" s="78"/>
      <c r="J616" s="79"/>
      <c r="K616" s="79"/>
      <c r="L616" s="79"/>
    </row>
    <row r="617" spans="2:12" ht="15.75" customHeight="1">
      <c r="B617" s="77"/>
      <c r="C617" s="77"/>
      <c r="D617" s="77"/>
      <c r="E617" s="77"/>
      <c r="F617" s="78"/>
      <c r="G617" s="77"/>
      <c r="H617" s="78"/>
      <c r="I617" s="78"/>
      <c r="J617" s="79"/>
      <c r="K617" s="79"/>
      <c r="L617" s="79"/>
    </row>
    <row r="618" spans="2:12" ht="15.75" customHeight="1">
      <c r="B618" s="77"/>
      <c r="C618" s="77"/>
      <c r="D618" s="77"/>
      <c r="E618" s="77"/>
      <c r="F618" s="78"/>
      <c r="G618" s="77"/>
      <c r="H618" s="78"/>
      <c r="I618" s="78"/>
      <c r="J618" s="79"/>
      <c r="K618" s="79"/>
      <c r="L618" s="79"/>
    </row>
    <row r="619" spans="2:12" ht="15.75" customHeight="1">
      <c r="B619" s="77"/>
      <c r="C619" s="77"/>
      <c r="D619" s="77"/>
      <c r="E619" s="77"/>
      <c r="F619" s="78"/>
      <c r="G619" s="77"/>
      <c r="H619" s="78"/>
      <c r="I619" s="78"/>
      <c r="J619" s="79"/>
      <c r="K619" s="79"/>
      <c r="L619" s="79"/>
    </row>
    <row r="620" spans="2:12" ht="15.75" customHeight="1">
      <c r="B620" s="77"/>
      <c r="C620" s="77"/>
      <c r="D620" s="77"/>
      <c r="E620" s="77"/>
      <c r="F620" s="78"/>
      <c r="G620" s="77"/>
      <c r="H620" s="78"/>
      <c r="I620" s="78"/>
      <c r="J620" s="79"/>
      <c r="K620" s="79"/>
      <c r="L620" s="79"/>
    </row>
    <row r="621" spans="2:12" ht="15.75" customHeight="1">
      <c r="B621" s="77"/>
      <c r="C621" s="77"/>
      <c r="D621" s="77"/>
      <c r="E621" s="77"/>
      <c r="F621" s="78"/>
      <c r="G621" s="77"/>
      <c r="H621" s="78"/>
      <c r="I621" s="78"/>
      <c r="J621" s="79"/>
      <c r="K621" s="79"/>
      <c r="L621" s="79"/>
    </row>
    <row r="622" spans="2:12" ht="15.75" customHeight="1">
      <c r="B622" s="77"/>
      <c r="C622" s="77"/>
      <c r="D622" s="77"/>
      <c r="E622" s="77"/>
      <c r="F622" s="78"/>
      <c r="G622" s="77"/>
      <c r="H622" s="78"/>
      <c r="I622" s="78"/>
      <c r="J622" s="79"/>
      <c r="K622" s="79"/>
      <c r="L622" s="79"/>
    </row>
    <row r="623" spans="2:12" ht="15.75" customHeight="1">
      <c r="B623" s="77"/>
      <c r="C623" s="77"/>
      <c r="D623" s="77"/>
      <c r="E623" s="77"/>
      <c r="F623" s="78"/>
      <c r="G623" s="77"/>
      <c r="H623" s="78"/>
      <c r="I623" s="78"/>
      <c r="J623" s="79"/>
      <c r="K623" s="79"/>
      <c r="L623" s="79"/>
    </row>
    <row r="624" spans="2:12" ht="15.75" customHeight="1">
      <c r="B624" s="77"/>
      <c r="C624" s="77"/>
      <c r="D624" s="77"/>
      <c r="E624" s="77"/>
      <c r="F624" s="78"/>
      <c r="G624" s="77"/>
      <c r="H624" s="78"/>
      <c r="I624" s="78"/>
      <c r="J624" s="79"/>
      <c r="K624" s="79"/>
      <c r="L624" s="79"/>
    </row>
    <row r="625" spans="2:12" ht="15.75" customHeight="1">
      <c r="B625" s="77"/>
      <c r="C625" s="77"/>
      <c r="D625" s="77"/>
      <c r="E625" s="77"/>
      <c r="F625" s="78"/>
      <c r="G625" s="77"/>
      <c r="H625" s="78"/>
      <c r="I625" s="78"/>
      <c r="J625" s="79"/>
      <c r="K625" s="79"/>
      <c r="L625" s="79"/>
    </row>
    <row r="626" spans="2:12" ht="15.75" customHeight="1">
      <c r="B626" s="77"/>
      <c r="C626" s="77"/>
      <c r="D626" s="77"/>
      <c r="E626" s="77"/>
      <c r="F626" s="78"/>
      <c r="G626" s="77"/>
      <c r="H626" s="78"/>
      <c r="I626" s="78"/>
      <c r="J626" s="79"/>
      <c r="K626" s="79"/>
      <c r="L626" s="79"/>
    </row>
    <row r="627" spans="2:12" ht="15.75" customHeight="1">
      <c r="B627" s="77"/>
      <c r="C627" s="77"/>
      <c r="D627" s="77"/>
      <c r="E627" s="77"/>
      <c r="F627" s="78"/>
      <c r="G627" s="77"/>
      <c r="H627" s="78"/>
      <c r="I627" s="78"/>
      <c r="J627" s="79"/>
      <c r="K627" s="79"/>
      <c r="L627" s="79"/>
    </row>
    <row r="628" spans="2:12" ht="15.75" customHeight="1">
      <c r="B628" s="77"/>
      <c r="C628" s="77"/>
      <c r="D628" s="77"/>
      <c r="E628" s="77"/>
      <c r="F628" s="78"/>
      <c r="G628" s="77"/>
      <c r="H628" s="78"/>
      <c r="I628" s="78"/>
      <c r="J628" s="79"/>
      <c r="K628" s="79"/>
      <c r="L628" s="79"/>
    </row>
    <row r="629" spans="2:12" ht="15.75" customHeight="1">
      <c r="B629" s="77"/>
      <c r="C629" s="77"/>
      <c r="D629" s="77"/>
      <c r="E629" s="77"/>
      <c r="F629" s="78"/>
      <c r="G629" s="77"/>
      <c r="H629" s="78"/>
      <c r="I629" s="78"/>
      <c r="J629" s="79"/>
      <c r="K629" s="79"/>
      <c r="L629" s="79"/>
    </row>
    <row r="630" spans="2:12" ht="15.75" customHeight="1">
      <c r="B630" s="77"/>
      <c r="C630" s="77"/>
      <c r="D630" s="77"/>
      <c r="E630" s="77"/>
      <c r="F630" s="78"/>
      <c r="G630" s="77"/>
      <c r="H630" s="78"/>
      <c r="I630" s="78"/>
      <c r="J630" s="79"/>
      <c r="K630" s="79"/>
      <c r="L630" s="79"/>
    </row>
    <row r="631" spans="2:12" ht="15.75" customHeight="1">
      <c r="B631" s="77"/>
      <c r="C631" s="77"/>
      <c r="D631" s="77"/>
      <c r="E631" s="77"/>
      <c r="F631" s="78"/>
      <c r="G631" s="77"/>
      <c r="H631" s="78"/>
      <c r="I631" s="78"/>
      <c r="J631" s="79"/>
      <c r="K631" s="79"/>
      <c r="L631" s="79"/>
    </row>
    <row r="632" spans="2:12" ht="15.75" customHeight="1">
      <c r="B632" s="77"/>
      <c r="C632" s="77"/>
      <c r="D632" s="77"/>
      <c r="E632" s="77"/>
      <c r="F632" s="78"/>
      <c r="G632" s="77"/>
      <c r="H632" s="78"/>
      <c r="I632" s="78"/>
      <c r="J632" s="79"/>
      <c r="K632" s="79"/>
      <c r="L632" s="79"/>
    </row>
    <row r="633" spans="2:12" ht="15.75" customHeight="1">
      <c r="B633" s="77"/>
      <c r="C633" s="77"/>
      <c r="D633" s="77"/>
      <c r="E633" s="77"/>
      <c r="F633" s="78"/>
      <c r="G633" s="77"/>
      <c r="H633" s="78"/>
      <c r="I633" s="78"/>
      <c r="J633" s="79"/>
      <c r="K633" s="79"/>
      <c r="L633" s="79"/>
    </row>
    <row r="634" spans="2:12" ht="15.75" customHeight="1">
      <c r="B634" s="77"/>
      <c r="C634" s="77"/>
      <c r="D634" s="77"/>
      <c r="E634" s="77"/>
      <c r="F634" s="78"/>
      <c r="G634" s="77"/>
      <c r="H634" s="78"/>
      <c r="I634" s="78"/>
      <c r="J634" s="79"/>
      <c r="K634" s="79"/>
      <c r="L634" s="79"/>
    </row>
    <row r="635" spans="2:12" ht="15.75" customHeight="1">
      <c r="B635" s="77"/>
      <c r="C635" s="77"/>
      <c r="D635" s="77"/>
      <c r="E635" s="77"/>
      <c r="F635" s="78"/>
      <c r="G635" s="77"/>
      <c r="H635" s="78"/>
      <c r="I635" s="78"/>
      <c r="J635" s="79"/>
      <c r="K635" s="79"/>
      <c r="L635" s="79"/>
    </row>
    <row r="636" spans="2:12" ht="15.75" customHeight="1">
      <c r="B636" s="77"/>
      <c r="C636" s="77"/>
      <c r="D636" s="77"/>
      <c r="E636" s="77"/>
      <c r="F636" s="78"/>
      <c r="G636" s="77"/>
      <c r="H636" s="78"/>
      <c r="I636" s="78"/>
      <c r="J636" s="79"/>
      <c r="K636" s="79"/>
      <c r="L636" s="79"/>
    </row>
    <row r="637" spans="2:12" ht="15.75" customHeight="1">
      <c r="B637" s="77"/>
      <c r="C637" s="77"/>
      <c r="D637" s="77"/>
      <c r="E637" s="77"/>
      <c r="F637" s="78"/>
      <c r="G637" s="77"/>
      <c r="H637" s="78"/>
      <c r="I637" s="78"/>
      <c r="J637" s="79"/>
      <c r="K637" s="79"/>
      <c r="L637" s="79"/>
    </row>
    <row r="638" spans="2:12" ht="15.75" customHeight="1">
      <c r="B638" s="77"/>
      <c r="C638" s="77"/>
      <c r="D638" s="77"/>
      <c r="E638" s="77"/>
      <c r="F638" s="78"/>
      <c r="G638" s="77"/>
      <c r="H638" s="78"/>
      <c r="I638" s="78"/>
      <c r="J638" s="79"/>
      <c r="K638" s="79"/>
      <c r="L638" s="79"/>
    </row>
    <row r="639" spans="2:12" ht="15.75" customHeight="1">
      <c r="B639" s="77"/>
      <c r="C639" s="77"/>
      <c r="D639" s="77"/>
      <c r="E639" s="77"/>
      <c r="F639" s="78"/>
      <c r="G639" s="77"/>
      <c r="H639" s="78"/>
      <c r="I639" s="78"/>
      <c r="J639" s="79"/>
      <c r="K639" s="79"/>
      <c r="L639" s="79"/>
    </row>
    <row r="640" spans="2:12" ht="15.75" customHeight="1">
      <c r="B640" s="77"/>
      <c r="C640" s="77"/>
      <c r="D640" s="77"/>
      <c r="E640" s="77"/>
      <c r="F640" s="78"/>
      <c r="G640" s="77"/>
      <c r="H640" s="78"/>
      <c r="I640" s="78"/>
      <c r="J640" s="79"/>
      <c r="K640" s="79"/>
      <c r="L640" s="79"/>
    </row>
    <row r="641" spans="2:12" ht="15.75" customHeight="1">
      <c r="B641" s="77"/>
      <c r="C641" s="77"/>
      <c r="D641" s="77"/>
      <c r="E641" s="77"/>
      <c r="F641" s="78"/>
      <c r="G641" s="77"/>
      <c r="H641" s="78"/>
      <c r="I641" s="78"/>
      <c r="J641" s="79"/>
      <c r="K641" s="79"/>
      <c r="L641" s="79"/>
    </row>
    <row r="642" spans="2:12" ht="15.75" customHeight="1">
      <c r="B642" s="77"/>
      <c r="C642" s="77"/>
      <c r="D642" s="77"/>
      <c r="E642" s="77"/>
      <c r="F642" s="78"/>
      <c r="G642" s="77"/>
      <c r="H642" s="78"/>
      <c r="I642" s="78"/>
      <c r="J642" s="79"/>
      <c r="K642" s="79"/>
      <c r="L642" s="79"/>
    </row>
    <row r="643" spans="2:12" ht="15.75" customHeight="1">
      <c r="B643" s="77"/>
      <c r="C643" s="77"/>
      <c r="D643" s="77"/>
      <c r="E643" s="77"/>
      <c r="F643" s="78"/>
      <c r="G643" s="77"/>
      <c r="H643" s="78"/>
      <c r="I643" s="78"/>
      <c r="J643" s="79"/>
      <c r="K643" s="79"/>
      <c r="L643" s="79"/>
    </row>
    <row r="644" spans="2:12" ht="15.75" customHeight="1">
      <c r="B644" s="77"/>
      <c r="C644" s="77"/>
      <c r="D644" s="77"/>
      <c r="E644" s="77"/>
      <c r="F644" s="78"/>
      <c r="G644" s="77"/>
      <c r="H644" s="78"/>
      <c r="I644" s="78"/>
      <c r="J644" s="79"/>
      <c r="K644" s="79"/>
      <c r="L644" s="79"/>
    </row>
    <row r="645" spans="2:12" ht="15.75" customHeight="1">
      <c r="B645" s="77"/>
      <c r="C645" s="77"/>
      <c r="D645" s="77"/>
      <c r="E645" s="77"/>
      <c r="F645" s="78"/>
      <c r="G645" s="77"/>
      <c r="H645" s="78"/>
      <c r="I645" s="78"/>
      <c r="J645" s="79"/>
      <c r="K645" s="79"/>
      <c r="L645" s="79"/>
    </row>
    <row r="646" spans="2:12" ht="15.75" customHeight="1">
      <c r="B646" s="77"/>
      <c r="C646" s="77"/>
      <c r="D646" s="77"/>
      <c r="E646" s="77"/>
      <c r="F646" s="78"/>
      <c r="G646" s="77"/>
      <c r="H646" s="78"/>
      <c r="I646" s="78"/>
      <c r="J646" s="79"/>
      <c r="K646" s="79"/>
      <c r="L646" s="79"/>
    </row>
    <row r="647" spans="2:12" ht="15.75" customHeight="1">
      <c r="B647" s="77"/>
      <c r="C647" s="77"/>
      <c r="D647" s="77"/>
      <c r="E647" s="77"/>
      <c r="F647" s="78"/>
      <c r="G647" s="77"/>
      <c r="H647" s="78"/>
      <c r="I647" s="78"/>
      <c r="J647" s="79"/>
      <c r="K647" s="79"/>
      <c r="L647" s="79"/>
    </row>
    <row r="648" spans="2:12" ht="15.75" customHeight="1">
      <c r="B648" s="77"/>
      <c r="C648" s="77"/>
      <c r="D648" s="77"/>
      <c r="E648" s="77"/>
      <c r="F648" s="78"/>
      <c r="G648" s="77"/>
      <c r="H648" s="78"/>
      <c r="I648" s="78"/>
      <c r="J648" s="79"/>
      <c r="K648" s="79"/>
      <c r="L648" s="79"/>
    </row>
    <row r="649" spans="2:12" ht="15.75" customHeight="1">
      <c r="B649" s="77"/>
      <c r="C649" s="77"/>
      <c r="D649" s="77"/>
      <c r="E649" s="77"/>
      <c r="F649" s="78"/>
      <c r="G649" s="77"/>
      <c r="H649" s="78"/>
      <c r="I649" s="78"/>
      <c r="J649" s="79"/>
      <c r="K649" s="79"/>
      <c r="L649" s="79"/>
    </row>
    <row r="650" spans="2:12" ht="15.75" customHeight="1">
      <c r="B650" s="77"/>
      <c r="C650" s="77"/>
      <c r="D650" s="77"/>
      <c r="E650" s="77"/>
      <c r="F650" s="78"/>
      <c r="G650" s="77"/>
      <c r="H650" s="78"/>
      <c r="I650" s="78"/>
      <c r="J650" s="79"/>
      <c r="K650" s="79"/>
      <c r="L650" s="79"/>
    </row>
    <row r="651" spans="2:12" ht="15.75" customHeight="1">
      <c r="B651" s="77"/>
      <c r="C651" s="77"/>
      <c r="D651" s="77"/>
      <c r="E651" s="77"/>
      <c r="F651" s="78"/>
      <c r="G651" s="77"/>
      <c r="H651" s="78"/>
      <c r="I651" s="78"/>
      <c r="J651" s="79"/>
      <c r="K651" s="79"/>
      <c r="L651" s="79"/>
    </row>
    <row r="652" spans="2:12" ht="15.75" customHeight="1">
      <c r="B652" s="77"/>
      <c r="C652" s="77"/>
      <c r="D652" s="77"/>
      <c r="E652" s="77"/>
      <c r="F652" s="78"/>
      <c r="G652" s="77"/>
      <c r="H652" s="78"/>
      <c r="I652" s="78"/>
      <c r="J652" s="79"/>
      <c r="K652" s="79"/>
      <c r="L652" s="79"/>
    </row>
    <row r="653" spans="2:12" ht="15.75" customHeight="1">
      <c r="B653" s="77"/>
      <c r="C653" s="77"/>
      <c r="D653" s="77"/>
      <c r="E653" s="77"/>
      <c r="F653" s="78"/>
      <c r="G653" s="77"/>
      <c r="H653" s="78"/>
      <c r="I653" s="78"/>
      <c r="J653" s="79"/>
      <c r="K653" s="79"/>
      <c r="L653" s="79"/>
    </row>
    <row r="654" spans="2:12" ht="15.75" customHeight="1">
      <c r="B654" s="77"/>
      <c r="C654" s="77"/>
      <c r="D654" s="77"/>
      <c r="E654" s="77"/>
      <c r="F654" s="78"/>
      <c r="G654" s="77"/>
      <c r="H654" s="78"/>
      <c r="I654" s="78"/>
      <c r="J654" s="79"/>
      <c r="K654" s="79"/>
      <c r="L654" s="79"/>
    </row>
    <row r="655" spans="2:12" ht="15.75" customHeight="1">
      <c r="B655" s="77"/>
      <c r="C655" s="77"/>
      <c r="D655" s="77"/>
      <c r="E655" s="77"/>
      <c r="F655" s="78"/>
      <c r="G655" s="77"/>
      <c r="H655" s="78"/>
      <c r="I655" s="78"/>
      <c r="J655" s="79"/>
      <c r="K655" s="79"/>
      <c r="L655" s="79"/>
    </row>
  </sheetData>
  <sheetProtection/>
  <mergeCells count="27">
    <mergeCell ref="C86:M86"/>
    <mergeCell ref="C73:L73"/>
    <mergeCell ref="B2:M2"/>
    <mergeCell ref="B4:M4"/>
    <mergeCell ref="B9:M9"/>
    <mergeCell ref="B6:M6"/>
    <mergeCell ref="M11:M12"/>
    <mergeCell ref="C37:L37"/>
    <mergeCell ref="C77:L77"/>
    <mergeCell ref="C65:L65"/>
    <mergeCell ref="C82:L82"/>
    <mergeCell ref="C13:L13"/>
    <mergeCell ref="C17:L17"/>
    <mergeCell ref="C21:L21"/>
    <mergeCell ref="C25:L25"/>
    <mergeCell ref="C29:L29"/>
    <mergeCell ref="C33:L33"/>
    <mergeCell ref="B1:L1"/>
    <mergeCell ref="B10:L10"/>
    <mergeCell ref="B11:B12"/>
    <mergeCell ref="C11:C12"/>
    <mergeCell ref="D11:D12"/>
    <mergeCell ref="E11:E12"/>
    <mergeCell ref="F11:G11"/>
    <mergeCell ref="H11:I11"/>
    <mergeCell ref="J11:K11"/>
    <mergeCell ref="L11:L12"/>
  </mergeCells>
  <printOptions/>
  <pageMargins left="0.67" right="0.3937007874015748" top="0.81" bottom="0.7" header="0.33" footer="0.4330708661417323"/>
  <pageSetup horizontalDpi="300" verticalDpi="300" orientation="landscape" paperSize="9" scale="65" r:id="rId1"/>
  <headerFooter alignWithMargins="0">
    <oddHeader>&amp;C&amp;"돋움,굵게"PGS &amp; 3세대디지털접지장치eca3G-&gt;생산물책임배상보험(LIG 10억원)으로 100% 책임보증!</oddHeader>
    <oddFooter>&amp;L&amp;"돋움,굵게"신기술 벤처기업 등록&amp;C&amp;"돋움,굵게"UL-인증, Q마크 등록&amp;R&amp;"돋움,굵게"ISO 9001:2000 인증</oddFooter>
  </headerFooter>
  <rowBreaks count="3" manualBreakCount="3">
    <brk id="10" max="12" man="1"/>
    <brk id="44" max="12" man="1"/>
    <brk id="6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Ground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ArgentSoma</dc:creator>
  <cp:keywords/>
  <dc:description/>
  <cp:lastModifiedBy>freier</cp:lastModifiedBy>
  <cp:lastPrinted>2008-08-14T02:27:02Z</cp:lastPrinted>
  <dcterms:created xsi:type="dcterms:W3CDTF">2008-04-30T01:34:41Z</dcterms:created>
  <dcterms:modified xsi:type="dcterms:W3CDTF">2008-08-21T05:21:38Z</dcterms:modified>
  <cp:category/>
  <cp:version/>
  <cp:contentType/>
  <cp:contentStatus/>
</cp:coreProperties>
</file>